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ihai\Desktop\"/>
    </mc:Choice>
  </mc:AlternateContent>
  <xr:revisionPtr revIDLastSave="0" documentId="13_ncr:1_{4F5FCA9D-EA57-40E3-8DF4-20806BC5F42B}" xr6:coauthVersionLast="47" xr6:coauthVersionMax="47" xr10:uidLastSave="{00000000-0000-0000-0000-000000000000}"/>
  <bookViews>
    <workbookView xWindow="-110" yWindow="-110" windowWidth="19420" windowHeight="10420" tabRatio="1000" activeTab="6" xr2:uid="{00000000-000D-0000-FFFF-FFFF00000000}"/>
  </bookViews>
  <sheets>
    <sheet name="participanti" sheetId="1" r:id="rId1"/>
    <sheet name="contributii" sheetId="2" r:id="rId2"/>
    <sheet name="activ net" sheetId="3" r:id="rId3"/>
    <sheet name="investitii" sheetId="4" r:id="rId4"/>
    <sheet name="unitatea de fond" sheetId="5" r:id="rId5"/>
    <sheet name="plati realizate" sheetId="6" r:id="rId6"/>
    <sheet name="performant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2" i="7" l="1"/>
  <c r="I202" i="7" s="1"/>
  <c r="G201" i="7"/>
  <c r="I201" i="7" s="1"/>
  <c r="G200" i="7"/>
  <c r="I200" i="7" s="1"/>
  <c r="C203" i="6"/>
  <c r="B203" i="6"/>
  <c r="GT17" i="3"/>
  <c r="GS17" i="3"/>
  <c r="GR17" i="3"/>
  <c r="GQ17" i="3"/>
  <c r="GP17" i="3"/>
  <c r="GO17" i="3"/>
  <c r="GN17" i="3"/>
  <c r="GM17" i="3"/>
  <c r="GL17" i="3"/>
  <c r="GK17" i="3"/>
  <c r="GJ17" i="3"/>
  <c r="GI17" i="3"/>
  <c r="GH17" i="3"/>
  <c r="GG17" i="3"/>
  <c r="GF17" i="3"/>
  <c r="GE17" i="3"/>
  <c r="GD17" i="3"/>
  <c r="GC17" i="3"/>
  <c r="GB17" i="3"/>
  <c r="GA17" i="3"/>
  <c r="FZ17" i="3"/>
  <c r="FY17" i="3"/>
  <c r="FX17" i="3"/>
  <c r="FW17" i="3"/>
  <c r="FV17" i="3"/>
  <c r="FU17" i="3"/>
  <c r="FT17" i="3"/>
  <c r="FS17" i="3"/>
  <c r="FR17" i="3"/>
  <c r="FQ17" i="3"/>
  <c r="FP17" i="3"/>
  <c r="FO17" i="3"/>
  <c r="FN17" i="3"/>
  <c r="FM17" i="3"/>
  <c r="FL17" i="3"/>
  <c r="FK17" i="3"/>
  <c r="FJ17" i="3"/>
  <c r="FI17" i="3"/>
  <c r="FH17" i="3"/>
  <c r="FG17" i="3"/>
  <c r="FF17" i="3"/>
  <c r="FE17" i="3"/>
  <c r="FD17" i="3"/>
  <c r="FC17" i="3"/>
  <c r="FB17" i="3"/>
  <c r="FA17" i="3"/>
  <c r="EZ17" i="3"/>
  <c r="EY17" i="3"/>
  <c r="EX17" i="3"/>
  <c r="EW17" i="3"/>
  <c r="EV17" i="3"/>
  <c r="EU17" i="3"/>
  <c r="ET17" i="3"/>
  <c r="ES17" i="3"/>
  <c r="ER17" i="3"/>
  <c r="EQ17" i="3"/>
  <c r="EP17" i="3"/>
  <c r="EO17" i="3"/>
  <c r="EN17" i="3"/>
  <c r="EM17" i="3"/>
  <c r="EL17" i="3"/>
  <c r="EK17" i="3"/>
  <c r="EJ17" i="3"/>
  <c r="EI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CN17" i="3"/>
  <c r="CM17" i="3"/>
  <c r="CL17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GX21" i="1"/>
  <c r="GW21" i="1"/>
  <c r="GV21" i="1"/>
  <c r="GU21" i="1"/>
  <c r="GT21" i="1"/>
  <c r="GS21" i="1"/>
  <c r="GR21" i="1"/>
  <c r="GQ21" i="1"/>
  <c r="GP21" i="1"/>
  <c r="GO21" i="1"/>
  <c r="C202" i="7"/>
  <c r="G199" i="7"/>
  <c r="G198" i="7"/>
  <c r="G197" i="7"/>
  <c r="G196" i="7"/>
  <c r="G195" i="7"/>
  <c r="G194" i="7"/>
  <c r="G193" i="7"/>
  <c r="G192" i="7"/>
  <c r="E202" i="7"/>
  <c r="E201" i="7"/>
  <c r="D202" i="2" l="1"/>
  <c r="E189" i="7"/>
  <c r="E190" i="7"/>
  <c r="E191" i="7"/>
  <c r="E192" i="7"/>
  <c r="E193" i="7"/>
  <c r="E194" i="7"/>
  <c r="E195" i="7"/>
  <c r="E196" i="7"/>
  <c r="E197" i="7"/>
  <c r="E198" i="7"/>
  <c r="E199" i="7"/>
  <c r="E200" i="7"/>
  <c r="C190" i="2"/>
  <c r="E190" i="2" s="1"/>
  <c r="D190" i="2"/>
  <c r="GN21" i="1" l="1"/>
  <c r="GM21" i="1"/>
  <c r="GL21" i="1"/>
  <c r="GK21" i="1"/>
  <c r="GJ21" i="1"/>
  <c r="GI21" i="1"/>
  <c r="GH21" i="1"/>
  <c r="GG21" i="1"/>
  <c r="GF21" i="1"/>
  <c r="GE21" i="1"/>
  <c r="GD21" i="1"/>
  <c r="GC21" i="1"/>
  <c r="GB21" i="1"/>
  <c r="GA21" i="1"/>
  <c r="FZ21" i="1"/>
  <c r="FY21" i="1"/>
  <c r="FX21" i="1"/>
  <c r="FW21" i="1"/>
  <c r="FV21" i="1"/>
  <c r="FU21" i="1"/>
  <c r="FT21" i="1"/>
  <c r="FS21" i="1"/>
  <c r="FR21" i="1"/>
  <c r="FQ21" i="1"/>
  <c r="FP21" i="1"/>
  <c r="FO21" i="1"/>
  <c r="FN21" i="1"/>
  <c r="FM21" i="1"/>
  <c r="FL21" i="1"/>
  <c r="FK21" i="1"/>
  <c r="FJ21" i="1"/>
  <c r="FI21" i="1"/>
  <c r="FH21" i="1"/>
  <c r="FG21" i="1"/>
  <c r="FF21" i="1"/>
  <c r="FE21" i="1"/>
  <c r="FD21" i="1"/>
  <c r="FC21" i="1"/>
  <c r="FB21" i="1"/>
  <c r="FA21" i="1"/>
  <c r="EZ21" i="1"/>
  <c r="EY21" i="1"/>
  <c r="EX21" i="1"/>
  <c r="EW21" i="1"/>
  <c r="EV21" i="1"/>
  <c r="EU21" i="1"/>
  <c r="ET21" i="1"/>
  <c r="ES21" i="1"/>
  <c r="ER21" i="1"/>
  <c r="EQ21" i="1"/>
  <c r="EP21" i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202" i="2"/>
  <c r="E202" i="2" s="1"/>
  <c r="C201" i="2"/>
  <c r="C200" i="2"/>
  <c r="C199" i="2"/>
  <c r="C198" i="2"/>
  <c r="C197" i="2"/>
  <c r="C196" i="2"/>
  <c r="C195" i="2"/>
  <c r="C194" i="2"/>
  <c r="C193" i="2"/>
  <c r="C192" i="2"/>
  <c r="C191" i="2"/>
  <c r="D201" i="2"/>
  <c r="D200" i="2"/>
  <c r="D199" i="2"/>
  <c r="D198" i="2"/>
  <c r="D197" i="2"/>
  <c r="D196" i="2"/>
  <c r="D195" i="2"/>
  <c r="D194" i="2"/>
  <c r="D193" i="2"/>
  <c r="D192" i="2"/>
  <c r="D191" i="2"/>
  <c r="G190" i="7"/>
  <c r="G191" i="7"/>
  <c r="I191" i="7" s="1"/>
  <c r="I192" i="7"/>
  <c r="I193" i="7"/>
  <c r="I194" i="7"/>
  <c r="I195" i="7"/>
  <c r="I196" i="7"/>
  <c r="I197" i="7"/>
  <c r="I19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G185" i="7"/>
  <c r="G186" i="7"/>
  <c r="G187" i="7"/>
  <c r="G188" i="7"/>
  <c r="G189" i="7"/>
  <c r="I189" i="7" s="1"/>
  <c r="I198" i="7" l="1"/>
  <c r="I190" i="7"/>
  <c r="E195" i="2"/>
  <c r="E196" i="2"/>
  <c r="E199" i="2"/>
  <c r="E197" i="2"/>
  <c r="E198" i="2"/>
  <c r="E200" i="2"/>
  <c r="E193" i="2"/>
  <c r="E194" i="2"/>
  <c r="E201" i="2"/>
  <c r="E192" i="2"/>
  <c r="E191" i="2"/>
  <c r="D189" i="2"/>
  <c r="C189" i="2"/>
  <c r="D188" i="2"/>
  <c r="C188" i="2"/>
  <c r="C189" i="7"/>
  <c r="C188" i="7"/>
  <c r="C187" i="7"/>
  <c r="E188" i="7"/>
  <c r="I188" i="7" s="1"/>
  <c r="E187" i="7"/>
  <c r="E186" i="7"/>
  <c r="E185" i="7"/>
  <c r="E189" i="2" l="1"/>
  <c r="E188" i="2"/>
  <c r="G183" i="7"/>
  <c r="G184" i="7"/>
  <c r="I186" i="7"/>
  <c r="I187" i="7"/>
  <c r="G182" i="7" l="1"/>
  <c r="G181" i="7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I185" i="7"/>
  <c r="E184" i="7"/>
  <c r="I184" i="7" s="1"/>
  <c r="E183" i="7"/>
  <c r="I183" i="7" s="1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I179" i="7" l="1"/>
  <c r="I180" i="7"/>
  <c r="I181" i="7"/>
  <c r="I152" i="7"/>
  <c r="I8" i="7"/>
  <c r="I24" i="7"/>
  <c r="I40" i="7"/>
  <c r="I136" i="7"/>
  <c r="I168" i="7"/>
  <c r="I56" i="7"/>
  <c r="I72" i="7"/>
  <c r="I88" i="7"/>
  <c r="I104" i="7"/>
  <c r="I120" i="7"/>
  <c r="I182" i="7"/>
  <c r="I127" i="7"/>
  <c r="I32" i="7"/>
  <c r="I48" i="7"/>
  <c r="I64" i="7"/>
  <c r="I80" i="7"/>
  <c r="I96" i="7"/>
  <c r="I112" i="7"/>
  <c r="I128" i="7"/>
  <c r="I144" i="7"/>
  <c r="I160" i="7"/>
  <c r="I176" i="7"/>
  <c r="I7" i="7"/>
  <c r="I31" i="7"/>
  <c r="I55" i="7"/>
  <c r="I79" i="7"/>
  <c r="I103" i="7"/>
  <c r="I119" i="7"/>
  <c r="I159" i="7"/>
  <c r="I175" i="7"/>
  <c r="I23" i="7"/>
  <c r="I47" i="7"/>
  <c r="I71" i="7"/>
  <c r="I95" i="7"/>
  <c r="I111" i="7"/>
  <c r="I151" i="7"/>
  <c r="I167" i="7"/>
  <c r="I16" i="7"/>
  <c r="I135" i="7"/>
  <c r="I19" i="7"/>
  <c r="I35" i="7"/>
  <c r="I43" i="7"/>
  <c r="I51" i="7"/>
  <c r="I59" i="7"/>
  <c r="I67" i="7"/>
  <c r="I75" i="7"/>
  <c r="I83" i="7"/>
  <c r="I91" i="7"/>
  <c r="I99" i="7"/>
  <c r="I107" i="7"/>
  <c r="I115" i="7"/>
  <c r="I123" i="7"/>
  <c r="I131" i="7"/>
  <c r="I139" i="7"/>
  <c r="I147" i="7"/>
  <c r="I155" i="7"/>
  <c r="I163" i="7"/>
  <c r="I171" i="7"/>
  <c r="I15" i="7"/>
  <c r="I39" i="7"/>
  <c r="I63" i="7"/>
  <c r="I87" i="7"/>
  <c r="I143" i="7"/>
  <c r="I11" i="7"/>
  <c r="I27" i="7"/>
  <c r="I4" i="7"/>
  <c r="I12" i="7"/>
  <c r="I20" i="7"/>
  <c r="I28" i="7"/>
  <c r="I36" i="7"/>
  <c r="I44" i="7"/>
  <c r="I52" i="7"/>
  <c r="I60" i="7"/>
  <c r="I68" i="7"/>
  <c r="I76" i="7"/>
  <c r="I84" i="7"/>
  <c r="I92" i="7"/>
  <c r="I100" i="7"/>
  <c r="I108" i="7"/>
  <c r="I116" i="7"/>
  <c r="I124" i="7"/>
  <c r="I132" i="7"/>
  <c r="I140" i="7"/>
  <c r="I148" i="7"/>
  <c r="I156" i="7"/>
  <c r="I164" i="7"/>
  <c r="I172" i="7"/>
  <c r="I5" i="7"/>
  <c r="I13" i="7"/>
  <c r="I21" i="7"/>
  <c r="I29" i="7"/>
  <c r="I37" i="7"/>
  <c r="I45" i="7"/>
  <c r="I53" i="7"/>
  <c r="I61" i="7"/>
  <c r="I69" i="7"/>
  <c r="I77" i="7"/>
  <c r="I85" i="7"/>
  <c r="I93" i="7"/>
  <c r="I101" i="7"/>
  <c r="I109" i="7"/>
  <c r="I117" i="7"/>
  <c r="I125" i="7"/>
  <c r="I133" i="7"/>
  <c r="I141" i="7"/>
  <c r="I149" i="7"/>
  <c r="I157" i="7"/>
  <c r="I165" i="7"/>
  <c r="I173" i="7"/>
  <c r="I6" i="7"/>
  <c r="I14" i="7"/>
  <c r="I22" i="7"/>
  <c r="I30" i="7"/>
  <c r="I38" i="7"/>
  <c r="I46" i="7"/>
  <c r="I54" i="7"/>
  <c r="I62" i="7"/>
  <c r="I70" i="7"/>
  <c r="I78" i="7"/>
  <c r="I86" i="7"/>
  <c r="I94" i="7"/>
  <c r="I102" i="7"/>
  <c r="I110" i="7"/>
  <c r="I118" i="7"/>
  <c r="I126" i="7"/>
  <c r="I134" i="7"/>
  <c r="I142" i="7"/>
  <c r="I150" i="7"/>
  <c r="I158" i="7"/>
  <c r="I166" i="7"/>
  <c r="I174" i="7"/>
  <c r="I9" i="7"/>
  <c r="I17" i="7"/>
  <c r="I25" i="7"/>
  <c r="I33" i="7"/>
  <c r="I41" i="7"/>
  <c r="I49" i="7"/>
  <c r="I57" i="7"/>
  <c r="I65" i="7"/>
  <c r="I73" i="7"/>
  <c r="I81" i="7"/>
  <c r="I89" i="7"/>
  <c r="I97" i="7"/>
  <c r="I105" i="7"/>
  <c r="I113" i="7"/>
  <c r="I121" i="7"/>
  <c r="I129" i="7"/>
  <c r="I137" i="7"/>
  <c r="I145" i="7"/>
  <c r="I153" i="7"/>
  <c r="I161" i="7"/>
  <c r="I169" i="7"/>
  <c r="I177" i="7"/>
  <c r="I10" i="7"/>
  <c r="I18" i="7"/>
  <c r="I26" i="7"/>
  <c r="I34" i="7"/>
  <c r="I42" i="7"/>
  <c r="I50" i="7"/>
  <c r="I58" i="7"/>
  <c r="I66" i="7"/>
  <c r="I74" i="7"/>
  <c r="I82" i="7"/>
  <c r="I90" i="7"/>
  <c r="I98" i="7"/>
  <c r="I106" i="7"/>
  <c r="I114" i="7"/>
  <c r="I122" i="7"/>
  <c r="I130" i="7"/>
  <c r="I138" i="7"/>
  <c r="I146" i="7"/>
  <c r="I154" i="7"/>
  <c r="I162" i="7"/>
  <c r="I170" i="7"/>
  <c r="I178" i="7"/>
  <c r="C187" i="2" l="1"/>
  <c r="C186" i="2"/>
  <c r="C185" i="2"/>
  <c r="C184" i="2"/>
  <c r="C183" i="2"/>
  <c r="C182" i="2"/>
  <c r="C181" i="2"/>
  <c r="C180" i="2"/>
  <c r="C179" i="2"/>
  <c r="C178" i="2"/>
  <c r="D187" i="2"/>
  <c r="D186" i="2"/>
  <c r="D185" i="2"/>
  <c r="D184" i="2"/>
  <c r="E184" i="2" s="1"/>
  <c r="D183" i="2"/>
  <c r="D182" i="2"/>
  <c r="D181" i="2"/>
  <c r="D180" i="2"/>
  <c r="D179" i="2"/>
  <c r="E179" i="2" s="1"/>
  <c r="D178" i="2"/>
  <c r="D177" i="2"/>
  <c r="E182" i="2" l="1"/>
  <c r="E180" i="2"/>
  <c r="E187" i="2"/>
  <c r="E181" i="2"/>
  <c r="E183" i="2"/>
  <c r="E185" i="2"/>
  <c r="E178" i="2"/>
  <c r="E186" i="2"/>
  <c r="C177" i="2"/>
  <c r="C176" i="2"/>
  <c r="E177" i="2" l="1"/>
  <c r="D176" i="2"/>
  <c r="D175" i="2"/>
  <c r="C175" i="2" l="1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E173" i="2" l="1"/>
  <c r="E175" i="2"/>
  <c r="E168" i="2"/>
  <c r="E169" i="2"/>
  <c r="E167" i="2"/>
  <c r="E174" i="2"/>
  <c r="E176" i="2"/>
  <c r="E170" i="2"/>
  <c r="E172" i="2"/>
  <c r="E171" i="2"/>
  <c r="D166" i="2" l="1"/>
  <c r="C166" i="2"/>
  <c r="D165" i="2"/>
  <c r="C165" i="2"/>
  <c r="D164" i="2"/>
  <c r="C164" i="2"/>
  <c r="G3" i="7"/>
  <c r="E3" i="7"/>
  <c r="C3" i="7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E30" i="2" s="1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E60" i="2" l="1"/>
  <c r="E104" i="2"/>
  <c r="E144" i="2"/>
  <c r="E156" i="2"/>
  <c r="E85" i="2"/>
  <c r="E83" i="2"/>
  <c r="E103" i="2"/>
  <c r="E87" i="2"/>
  <c r="E48" i="2"/>
  <c r="E80" i="2"/>
  <c r="E108" i="2"/>
  <c r="E5" i="2"/>
  <c r="E9" i="2"/>
  <c r="E13" i="2"/>
  <c r="E21" i="2"/>
  <c r="E25" i="2"/>
  <c r="E44" i="2"/>
  <c r="E52" i="2"/>
  <c r="E64" i="2"/>
  <c r="E68" i="2"/>
  <c r="E76" i="2"/>
  <c r="E135" i="2"/>
  <c r="E139" i="2"/>
  <c r="E8" i="2"/>
  <c r="E16" i="2"/>
  <c r="E84" i="2"/>
  <c r="E88" i="2"/>
  <c r="E92" i="2"/>
  <c r="E37" i="2"/>
  <c r="E69" i="2"/>
  <c r="E112" i="2"/>
  <c r="E124" i="2"/>
  <c r="E140" i="2"/>
  <c r="E148" i="2"/>
  <c r="E160" i="2"/>
  <c r="E34" i="2"/>
  <c r="E66" i="2"/>
  <c r="E149" i="2"/>
  <c r="E153" i="2"/>
  <c r="E130" i="2"/>
  <c r="E146" i="2"/>
  <c r="E36" i="2"/>
  <c r="E101" i="2"/>
  <c r="E40" i="2"/>
  <c r="E39" i="2"/>
  <c r="E58" i="2"/>
  <c r="E96" i="2"/>
  <c r="E100" i="2"/>
  <c r="E115" i="2"/>
  <c r="E119" i="2"/>
  <c r="E123" i="2"/>
  <c r="E161" i="2"/>
  <c r="E55" i="2"/>
  <c r="E24" i="2"/>
  <c r="E28" i="2"/>
  <c r="E71" i="2"/>
  <c r="E90" i="2"/>
  <c r="E128" i="2"/>
  <c r="E132" i="2"/>
  <c r="E136" i="2"/>
  <c r="E151" i="2"/>
  <c r="E155" i="2"/>
  <c r="E32" i="2"/>
  <c r="E17" i="2"/>
  <c r="E56" i="2"/>
  <c r="E72" i="2"/>
  <c r="E98" i="2"/>
  <c r="E117" i="2"/>
  <c r="E51" i="2"/>
  <c r="E116" i="2"/>
  <c r="E162" i="2"/>
  <c r="E29" i="2"/>
  <c r="E91" i="2"/>
  <c r="E133" i="2"/>
  <c r="E152" i="2"/>
  <c r="E20" i="2"/>
  <c r="E59" i="2"/>
  <c r="E120" i="2"/>
  <c r="E53" i="2"/>
  <c r="I3" i="7"/>
  <c r="E31" i="2"/>
  <c r="E45" i="2"/>
  <c r="E63" i="2"/>
  <c r="E77" i="2"/>
  <c r="E95" i="2"/>
  <c r="E109" i="2"/>
  <c r="E127" i="2"/>
  <c r="E141" i="2"/>
  <c r="E159" i="2"/>
  <c r="E4" i="2"/>
  <c r="E35" i="2"/>
  <c r="E42" i="2"/>
  <c r="E67" i="2"/>
  <c r="E74" i="2"/>
  <c r="E99" i="2"/>
  <c r="E106" i="2"/>
  <c r="E131" i="2"/>
  <c r="E138" i="2"/>
  <c r="E163" i="2"/>
  <c r="E43" i="2"/>
  <c r="E75" i="2"/>
  <c r="E107" i="2"/>
  <c r="E12" i="2"/>
  <c r="E47" i="2"/>
  <c r="E61" i="2"/>
  <c r="E79" i="2"/>
  <c r="E93" i="2"/>
  <c r="E111" i="2"/>
  <c r="E125" i="2"/>
  <c r="E143" i="2"/>
  <c r="E157" i="2"/>
  <c r="E50" i="2"/>
  <c r="E82" i="2"/>
  <c r="E114" i="2"/>
  <c r="E122" i="2"/>
  <c r="E147" i="2"/>
  <c r="E164" i="2"/>
  <c r="E165" i="2"/>
  <c r="E166" i="2"/>
  <c r="E7" i="2"/>
  <c r="E10" i="2"/>
  <c r="E15" i="2"/>
  <c r="E18" i="2"/>
  <c r="E23" i="2"/>
  <c r="E26" i="2"/>
  <c r="E150" i="2"/>
  <c r="E33" i="2"/>
  <c r="E38" i="2"/>
  <c r="E41" i="2"/>
  <c r="E46" i="2"/>
  <c r="E49" i="2"/>
  <c r="E54" i="2"/>
  <c r="E57" i="2"/>
  <c r="E62" i="2"/>
  <c r="E65" i="2"/>
  <c r="E70" i="2"/>
  <c r="E73" i="2"/>
  <c r="E78" i="2"/>
  <c r="E81" i="2"/>
  <c r="E86" i="2"/>
  <c r="E89" i="2"/>
  <c r="E94" i="2"/>
  <c r="E97" i="2"/>
  <c r="E102" i="2"/>
  <c r="E105" i="2"/>
  <c r="E110" i="2"/>
  <c r="E113" i="2"/>
  <c r="E118" i="2"/>
  <c r="E121" i="2"/>
  <c r="E126" i="2"/>
  <c r="E129" i="2"/>
  <c r="E134" i="2"/>
  <c r="E137" i="2"/>
  <c r="E142" i="2"/>
  <c r="E145" i="2"/>
  <c r="E154" i="2"/>
  <c r="E3" i="2"/>
  <c r="E6" i="2"/>
  <c r="E11" i="2"/>
  <c r="E14" i="2"/>
  <c r="E19" i="2"/>
  <c r="E22" i="2"/>
  <c r="E27" i="2"/>
  <c r="E158" i="2"/>
  <c r="F21" i="1" l="1"/>
  <c r="E21" i="1"/>
  <c r="D21" i="1"/>
  <c r="C21" i="1"/>
</calcChain>
</file>

<file path=xl/sharedStrings.xml><?xml version="1.0" encoding="utf-8"?>
<sst xmlns="http://schemas.openxmlformats.org/spreadsheetml/2006/main" count="1321" uniqueCount="292">
  <si>
    <t>Loc</t>
  </si>
  <si>
    <t>Administrator (nume fond)</t>
  </si>
  <si>
    <t>NN (NN)</t>
  </si>
  <si>
    <t>ALLIANZ-TIRIAC (AZT Viitorul tau)</t>
  </si>
  <si>
    <t>METROPOLITAN LIFE (Metropolitan Life)</t>
  </si>
  <si>
    <t>GENERALI (Aripi)</t>
  </si>
  <si>
    <t>BCR (BCR)</t>
  </si>
  <si>
    <t>BRD (BRD)</t>
  </si>
  <si>
    <t>EUREKO (Eureko)</t>
  </si>
  <si>
    <t>absorbit</t>
  </si>
  <si>
    <t>AVIVA (Pensia viva)</t>
  </si>
  <si>
    <t>OMNIASIG (Omniforte)</t>
  </si>
  <si>
    <t>BANCPOST (Bancpost)</t>
  </si>
  <si>
    <t>OTP (OTP)</t>
  </si>
  <si>
    <t>PRIMA PENSIE (Prima pensie)</t>
  </si>
  <si>
    <t>KD (KD)</t>
  </si>
  <si>
    <t>MKB ROMEXTERRA (Fiducia)</t>
  </si>
  <si>
    <t>retras</t>
  </si>
  <si>
    <t>ZEPTER (Zepter)</t>
  </si>
  <si>
    <t>AG2R (AG2R)</t>
  </si>
  <si>
    <t>MARFIN (Marfin)</t>
  </si>
  <si>
    <t>TOTAL</t>
  </si>
  <si>
    <t>31.01.2008</t>
  </si>
  <si>
    <t>29.02.2008</t>
  </si>
  <si>
    <t>31.03.2008</t>
  </si>
  <si>
    <t>30.04.2008</t>
  </si>
  <si>
    <t>31.05.2008</t>
  </si>
  <si>
    <t>30.06.2008</t>
  </si>
  <si>
    <t>31.07.2008</t>
  </si>
  <si>
    <t>31.08.2008</t>
  </si>
  <si>
    <t>30.09.2008</t>
  </si>
  <si>
    <t>31.10.2008</t>
  </si>
  <si>
    <t>30.11.2008</t>
  </si>
  <si>
    <t>31.12.2008</t>
  </si>
  <si>
    <t>31.01.2009</t>
  </si>
  <si>
    <t>28.02.2009</t>
  </si>
  <si>
    <t>31.03.2009</t>
  </si>
  <si>
    <t>30.04.2009</t>
  </si>
  <si>
    <t>31.05.2009</t>
  </si>
  <si>
    <t>30.06.2009</t>
  </si>
  <si>
    <t>31.07.2009</t>
  </si>
  <si>
    <t>31.08.2009</t>
  </si>
  <si>
    <t>30.09.2009</t>
  </si>
  <si>
    <t>31.10.2009</t>
  </si>
  <si>
    <t>30.11.2009</t>
  </si>
  <si>
    <t>31.12.2009</t>
  </si>
  <si>
    <t>31.01.2010</t>
  </si>
  <si>
    <t>28.02.2010</t>
  </si>
  <si>
    <t>31.03.2010</t>
  </si>
  <si>
    <t>30.04.2010</t>
  </si>
  <si>
    <t>31.05.2010</t>
  </si>
  <si>
    <t>30.06.2010</t>
  </si>
  <si>
    <t>31.07.2010</t>
  </si>
  <si>
    <t>31.08.2010</t>
  </si>
  <si>
    <t>30.09.2010</t>
  </si>
  <si>
    <t>31.10.2010</t>
  </si>
  <si>
    <t>30.11.2010</t>
  </si>
  <si>
    <t>31.12.2010</t>
  </si>
  <si>
    <t>31.01.2011</t>
  </si>
  <si>
    <t>28.02.2011</t>
  </si>
  <si>
    <t>31.03.2011</t>
  </si>
  <si>
    <t>30.04.2011</t>
  </si>
  <si>
    <t>31.05.2011</t>
  </si>
  <si>
    <t>30.06.2011</t>
  </si>
  <si>
    <t>31.07.2011</t>
  </si>
  <si>
    <t>31.08.2011</t>
  </si>
  <si>
    <t>30.09.2011</t>
  </si>
  <si>
    <t>31.10.2011</t>
  </si>
  <si>
    <t>30.11.2011</t>
  </si>
  <si>
    <t>31.12.2011</t>
  </si>
  <si>
    <t>31.01.2012</t>
  </si>
  <si>
    <t>29.02.2012</t>
  </si>
  <si>
    <t>31.03.2012</t>
  </si>
  <si>
    <t>30.04.2012</t>
  </si>
  <si>
    <t>31.05.2012</t>
  </si>
  <si>
    <t>30.06.2012</t>
  </si>
  <si>
    <t>31.07.2012</t>
  </si>
  <si>
    <t>31.08.2012</t>
  </si>
  <si>
    <t>30.09.2012</t>
  </si>
  <si>
    <t>31.10.2012</t>
  </si>
  <si>
    <t>30.11.2012</t>
  </si>
  <si>
    <t>31.12.2012</t>
  </si>
  <si>
    <t>31.01.2013</t>
  </si>
  <si>
    <t>28.02.2013</t>
  </si>
  <si>
    <t>31.03.2013</t>
  </si>
  <si>
    <t>30.04.2013</t>
  </si>
  <si>
    <t>31.05.2013</t>
  </si>
  <si>
    <t>30.06.2013</t>
  </si>
  <si>
    <t>31.07.2013</t>
  </si>
  <si>
    <t>31.08.2013</t>
  </si>
  <si>
    <t>30.09.2013</t>
  </si>
  <si>
    <t>31.10.2013</t>
  </si>
  <si>
    <t>30.11.2013</t>
  </si>
  <si>
    <t>31.12.2013</t>
  </si>
  <si>
    <t>31.01.2014</t>
  </si>
  <si>
    <t>28.02.2014</t>
  </si>
  <si>
    <t>31.03.2014</t>
  </si>
  <si>
    <t>30.04.2014</t>
  </si>
  <si>
    <t>31.05.2014</t>
  </si>
  <si>
    <t>30.06.2014</t>
  </si>
  <si>
    <t>31.07.2014</t>
  </si>
  <si>
    <t>31.08.2014</t>
  </si>
  <si>
    <t>30.09.2014</t>
  </si>
  <si>
    <t>31.10.2014</t>
  </si>
  <si>
    <t>30.11.2014</t>
  </si>
  <si>
    <t>31.12.2014</t>
  </si>
  <si>
    <t>31.01.2015</t>
  </si>
  <si>
    <t>28.02.2015</t>
  </si>
  <si>
    <t>31.03.2015</t>
  </si>
  <si>
    <t>30.04.2015</t>
  </si>
  <si>
    <t>31.05.2015</t>
  </si>
  <si>
    <t>30.06.2015</t>
  </si>
  <si>
    <t>31.07.2015</t>
  </si>
  <si>
    <t>31.08.2015</t>
  </si>
  <si>
    <t>30.09.2015</t>
  </si>
  <si>
    <t>31.10.2015</t>
  </si>
  <si>
    <t>30.11.2015</t>
  </si>
  <si>
    <t>31.12.2015</t>
  </si>
  <si>
    <t>31.01.2016</t>
  </si>
  <si>
    <t>29.02.2016</t>
  </si>
  <si>
    <t>31.03.2016</t>
  </si>
  <si>
    <t>30.04.2016</t>
  </si>
  <si>
    <t>31.05.2016</t>
  </si>
  <si>
    <t>30.06.2016</t>
  </si>
  <si>
    <t>31.07.2016</t>
  </si>
  <si>
    <t>31.08.2016</t>
  </si>
  <si>
    <t>30.09.2016</t>
  </si>
  <si>
    <t>31.10.2016</t>
  </si>
  <si>
    <t>30.11.2016</t>
  </si>
  <si>
    <t>31.12.2016</t>
  </si>
  <si>
    <t>31.01.2017</t>
  </si>
  <si>
    <t>28.02.2017</t>
  </si>
  <si>
    <t>31.03.2017</t>
  </si>
  <si>
    <t>30.04.2017</t>
  </si>
  <si>
    <t>31.05.2017</t>
  </si>
  <si>
    <t>30.06.2017</t>
  </si>
  <si>
    <t>31.07.2017</t>
  </si>
  <si>
    <t>31.08.2017</t>
  </si>
  <si>
    <t>30.09.2017</t>
  </si>
  <si>
    <t>31.10.2017</t>
  </si>
  <si>
    <t>30.11.2017</t>
  </si>
  <si>
    <t>31.12.2017</t>
  </si>
  <si>
    <t>31.01.2018</t>
  </si>
  <si>
    <t>28.02.2018</t>
  </si>
  <si>
    <t>31.03.2018</t>
  </si>
  <si>
    <t>30.04.2018</t>
  </si>
  <si>
    <t>31.05.2018</t>
  </si>
  <si>
    <t>30.06.2018</t>
  </si>
  <si>
    <t>31.07.2018</t>
  </si>
  <si>
    <t>31.08.2018</t>
  </si>
  <si>
    <t>30.09.2018</t>
  </si>
  <si>
    <t>Numarul de participanti la fondurile de pensii private obligatorii</t>
  </si>
  <si>
    <t>31.10.2018</t>
  </si>
  <si>
    <t>30.11.2018</t>
  </si>
  <si>
    <t>31.12.2018</t>
  </si>
  <si>
    <t>31.01.2019</t>
  </si>
  <si>
    <t>28.02.2019</t>
  </si>
  <si>
    <t>31.03.2019</t>
  </si>
  <si>
    <t>30.04.2019</t>
  </si>
  <si>
    <t>31.05.2019</t>
  </si>
  <si>
    <t>30.06.2019</t>
  </si>
  <si>
    <t>31.07.2019</t>
  </si>
  <si>
    <t>31.08.2019</t>
  </si>
  <si>
    <t>30.09.2019</t>
  </si>
  <si>
    <t>31.10.2019</t>
  </si>
  <si>
    <t>30.11.2019</t>
  </si>
  <si>
    <t>31.12.2019</t>
  </si>
  <si>
    <t>31.01.2020</t>
  </si>
  <si>
    <t>31.03.2020</t>
  </si>
  <si>
    <t>30.04.2020</t>
  </si>
  <si>
    <t>31.05.2020</t>
  </si>
  <si>
    <t>30.06.2020</t>
  </si>
  <si>
    <t>31.07.2020</t>
  </si>
  <si>
    <t>31.08.2020</t>
  </si>
  <si>
    <t>30.09.2020</t>
  </si>
  <si>
    <t>31.10.2020</t>
  </si>
  <si>
    <t>29.02.2020</t>
  </si>
  <si>
    <t>30.11.2020</t>
  </si>
  <si>
    <t>31.12.2020</t>
  </si>
  <si>
    <t>31.01.2021</t>
  </si>
  <si>
    <t>31.03.2021</t>
  </si>
  <si>
    <t>30.04.2021</t>
  </si>
  <si>
    <t>31.05.2021</t>
  </si>
  <si>
    <t>30.06.2021</t>
  </si>
  <si>
    <t>31.07.2021</t>
  </si>
  <si>
    <t>31.08.2021</t>
  </si>
  <si>
    <t>30.09.2021</t>
  </si>
  <si>
    <t>28.02.2021</t>
  </si>
  <si>
    <t>Volumul lunar de contributii brute virate fondurilor de pensii obligatorii</t>
  </si>
  <si>
    <t>Luna</t>
  </si>
  <si>
    <t>Castigul salarial mediu brut pe economie (RON)</t>
  </si>
  <si>
    <t>Raport intre contributia efectiva si cea teoretica</t>
  </si>
  <si>
    <t>Procent efectiv contributie (%)</t>
  </si>
  <si>
    <t>Procent contributie cf. calendarului initial din L411/2004 (%)</t>
  </si>
  <si>
    <t>iun</t>
  </si>
  <si>
    <t>iul</t>
  </si>
  <si>
    <t>aug</t>
  </si>
  <si>
    <t>sep</t>
  </si>
  <si>
    <t>oct</t>
  </si>
  <si>
    <t>nov</t>
  </si>
  <si>
    <t>dec</t>
  </si>
  <si>
    <t>feb</t>
  </si>
  <si>
    <t>mar</t>
  </si>
  <si>
    <t>apr</t>
  </si>
  <si>
    <t>mai</t>
  </si>
  <si>
    <t>Structura de portofoliu a fondurilor de pensii private obligatorii</t>
  </si>
  <si>
    <t>Data</t>
  </si>
  <si>
    <t>Titluri de stat</t>
  </si>
  <si>
    <t>Obligatiuni municipale</t>
  </si>
  <si>
    <t>Obligatiuni supranationale</t>
  </si>
  <si>
    <t>Obligatiuni corporative</t>
  </si>
  <si>
    <t>Actiuni listate</t>
  </si>
  <si>
    <t>Fonduri mutuale</t>
  </si>
  <si>
    <t>Valoarea unitatii de fond la fondurile de pensii private obligatorii</t>
  </si>
  <si>
    <t>MEDIA</t>
  </si>
  <si>
    <t>Platile realizate de fondurile de pensii private obligatorii</t>
  </si>
  <si>
    <t>Total</t>
  </si>
  <si>
    <t>Plati (RON)</t>
  </si>
  <si>
    <t>ian 2009</t>
  </si>
  <si>
    <t>ian 2010</t>
  </si>
  <si>
    <t>ian 2011</t>
  </si>
  <si>
    <t>ian 2012</t>
  </si>
  <si>
    <t>ian 2013</t>
  </si>
  <si>
    <t>ian 2014</t>
  </si>
  <si>
    <t>ian 2015</t>
  </si>
  <si>
    <t>ian 2016</t>
  </si>
  <si>
    <t>ian 2017</t>
  </si>
  <si>
    <t>ian 2018</t>
  </si>
  <si>
    <t>ian 2019</t>
  </si>
  <si>
    <t>ian 2020</t>
  </si>
  <si>
    <t>ian 2021</t>
  </si>
  <si>
    <t>P2</t>
  </si>
  <si>
    <t>VUAN mediu</t>
  </si>
  <si>
    <t>Randament cumulat</t>
  </si>
  <si>
    <t>Contributii virate lunar (mld. RON)</t>
  </si>
  <si>
    <t>Contributii virate total (mld. RON)</t>
  </si>
  <si>
    <t>Plati DIP lunar (mld. RON)</t>
  </si>
  <si>
    <t>Plati DIP total (mld. RON)</t>
  </si>
  <si>
    <t>31.10.2021</t>
  </si>
  <si>
    <t>30.11.2021</t>
  </si>
  <si>
    <t>31.12.2021</t>
  </si>
  <si>
    <t>mai 2008</t>
  </si>
  <si>
    <t>Castig net din investitii (mld. RON)</t>
  </si>
  <si>
    <t>31.01.2022</t>
  </si>
  <si>
    <t>28.02.2022</t>
  </si>
  <si>
    <t>31.03.2022</t>
  </si>
  <si>
    <t>30.04.2022</t>
  </si>
  <si>
    <t>31.05.2022</t>
  </si>
  <si>
    <t>30.06.2022</t>
  </si>
  <si>
    <t>31.07.2022</t>
  </si>
  <si>
    <t>31.08.2022</t>
  </si>
  <si>
    <t>30.09.2022</t>
  </si>
  <si>
    <t>31.10.2022</t>
  </si>
  <si>
    <t>30.11.2022</t>
  </si>
  <si>
    <t>31.12.2022</t>
  </si>
  <si>
    <t>ian 2022</t>
  </si>
  <si>
    <t>Beneficiari</t>
  </si>
  <si>
    <t>Alternative si derivate</t>
  </si>
  <si>
    <t>Depozite bancare</t>
  </si>
  <si>
    <t>31.01.2023</t>
  </si>
  <si>
    <t>28.02.2023</t>
  </si>
  <si>
    <t>31.03.2023</t>
  </si>
  <si>
    <t>30.04.2023</t>
  </si>
  <si>
    <t>31.05.2023</t>
  </si>
  <si>
    <t>30.06.2023</t>
  </si>
  <si>
    <t>31.07.2023</t>
  </si>
  <si>
    <t>31.08.2023</t>
  </si>
  <si>
    <t>ian 2023</t>
  </si>
  <si>
    <t>30.09.2023</t>
  </si>
  <si>
    <t>31.10.2023</t>
  </si>
  <si>
    <t>30.11.2023</t>
  </si>
  <si>
    <t>31.12.2023</t>
  </si>
  <si>
    <t>CARPATHIA (Vital)</t>
  </si>
  <si>
    <t>Activ net (mld. RON)</t>
  </si>
  <si>
    <t>ian 2024</t>
  </si>
  <si>
    <t>31.01.2024</t>
  </si>
  <si>
    <t>29.02.2024</t>
  </si>
  <si>
    <t>31.03.2024</t>
  </si>
  <si>
    <t>30.04.2024</t>
  </si>
  <si>
    <t>31.05.2024</t>
  </si>
  <si>
    <t>30.06.2024</t>
  </si>
  <si>
    <t>31.07.2024</t>
  </si>
  <si>
    <t>31.08.2024</t>
  </si>
  <si>
    <t>30.09.2024</t>
  </si>
  <si>
    <t>31.10.2024</t>
  </si>
  <si>
    <t>30.11.2024</t>
  </si>
  <si>
    <t>31.12.2024</t>
  </si>
  <si>
    <t>Activele nete ale fondurilor de pensii private obligatorii (mld. RON)</t>
  </si>
  <si>
    <t>Contributia P2 (teoretica) aferenta castigului mediu brut pe economie (RON)</t>
  </si>
  <si>
    <t>Contributia medie efectiva in P2</t>
  </si>
  <si>
    <t>Participanti cu contributii la P2 in luna curenta</t>
  </si>
  <si>
    <t>Contributii brute virate in P2 (RON)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</si>
</sst>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l_e_i_-;\-* #,##0.00\ _l_e_i_-;_-* \-??\ _l_e_i_-;_-@_-"/>
    <numFmt numFmtId="165" formatCode="0.000000%"/>
    <numFmt numFmtId="166" formatCode="_-* #,##0.00\ [$€]_-;\-* #,##0.00\ [$€]_-;_-* \-??\ [$€]_-;_-@_-"/>
    <numFmt numFmtId="167" formatCode="_-* #,##0.00_-;\-* #,##0.00_-;_-* \-??_-;_-@_-"/>
    <numFmt numFmtId="168" formatCode="_(* #,##0.00_);_(* \(#,##0.00\);_(* \-??_);_(@_)"/>
    <numFmt numFmtId="169" formatCode="00"/>
    <numFmt numFmtId="170" formatCode="0.0"/>
    <numFmt numFmtId="171" formatCode="#,##0.0"/>
    <numFmt numFmtId="172" formatCode="0.0%"/>
    <numFmt numFmtId="173" formatCode="0.0000"/>
    <numFmt numFmtId="174" formatCode="0.000000"/>
  </numFmts>
  <fonts count="35">
    <font>
      <sz val="10"/>
      <name val="Arial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sz val="10"/>
      <name val="Frutiger CE 45 Light"/>
      <charset val="134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9"/>
      <name val="Courier New"/>
      <family val="3"/>
    </font>
    <font>
      <b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sz val="8"/>
      <name val="Courier New"/>
      <family val="3"/>
    </font>
    <font>
      <b/>
      <sz val="11"/>
      <color indexed="63"/>
      <name val="Calibri"/>
      <family val="2"/>
    </font>
    <font>
      <sz val="10"/>
      <name val="Arial CE"/>
      <charset val="134"/>
    </font>
    <font>
      <b/>
      <sz val="18"/>
      <color indexed="56"/>
      <name val="Cambria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63"/>
      <name val="Calibri"/>
      <family val="2"/>
      <scheme val="minor"/>
    </font>
    <font>
      <sz val="11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52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30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34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13"/>
      </patternFill>
    </fill>
    <fill>
      <patternFill patternType="solid">
        <fgColor indexed="41"/>
        <bgColor indexed="27"/>
      </patternFill>
    </fill>
    <fill>
      <patternFill patternType="solid">
        <fgColor indexed="13"/>
        <bgColor indexed="26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74">
    <xf numFmtId="0" fontId="0" fillId="0" borderId="0"/>
    <xf numFmtId="0" fontId="2" fillId="11" borderId="0" applyNumberFormat="0" applyBorder="0" applyAlignment="0" applyProtection="0"/>
    <xf numFmtId="168" fontId="23" fillId="0" borderId="0" applyFill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9" fontId="1" fillId="0" borderId="0" applyFill="0" applyBorder="0" applyAlignment="0" applyProtection="0"/>
    <xf numFmtId="0" fontId="23" fillId="0" borderId="0"/>
    <xf numFmtId="0" fontId="3" fillId="10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9" fontId="1" fillId="0" borderId="0" applyFill="0" applyBorder="0" applyAlignment="0" applyProtection="0"/>
    <xf numFmtId="0" fontId="1" fillId="5" borderId="0" applyNumberFormat="0" applyBorder="0" applyAlignment="0" applyProtection="0"/>
    <xf numFmtId="0" fontId="5" fillId="18" borderId="2" applyNumberFormat="0" applyAlignment="0" applyProtection="0"/>
    <xf numFmtId="0" fontId="4" fillId="0" borderId="0" applyNumberFormat="0" applyFill="0" applyBorder="0" applyAlignment="0" applyProtection="0"/>
    <xf numFmtId="0" fontId="23" fillId="0" borderId="0"/>
    <xf numFmtId="0" fontId="1" fillId="3" borderId="0" applyNumberFormat="0" applyBorder="0" applyAlignment="0" applyProtection="0"/>
    <xf numFmtId="0" fontId="23" fillId="0" borderId="0"/>
    <xf numFmtId="0" fontId="2" fillId="15" borderId="0" applyNumberFormat="0" applyBorder="0" applyAlignment="0" applyProtection="0"/>
    <xf numFmtId="0" fontId="1" fillId="3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6" fillId="0" borderId="3" applyNumberFormat="0" applyFill="0" applyAlignment="0" applyProtection="0"/>
    <xf numFmtId="0" fontId="23" fillId="0" borderId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9" borderId="0" applyNumberFormat="0" applyBorder="0" applyAlignment="0" applyProtection="0"/>
    <xf numFmtId="9" fontId="1" fillId="0" borderId="0" applyFill="0" applyBorder="0" applyAlignment="0" applyProtection="0"/>
    <xf numFmtId="0" fontId="1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23" fillId="0" borderId="0"/>
    <xf numFmtId="0" fontId="1" fillId="7" borderId="0" applyNumberFormat="0" applyBorder="0" applyAlignment="0" applyProtection="0"/>
    <xf numFmtId="0" fontId="7" fillId="3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7" fillId="3" borderId="0" applyNumberFormat="0" applyBorder="0" applyAlignment="0" applyProtection="0"/>
    <xf numFmtId="0" fontId="2" fillId="13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23" fillId="0" borderId="0"/>
    <xf numFmtId="0" fontId="2" fillId="14" borderId="0" applyNumberFormat="0" applyBorder="0" applyAlignment="0" applyProtection="0"/>
    <xf numFmtId="0" fontId="23" fillId="0" borderId="0"/>
    <xf numFmtId="0" fontId="2" fillId="17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0" fontId="23" fillId="0" borderId="0"/>
    <xf numFmtId="0" fontId="2" fillId="21" borderId="0" applyNumberFormat="0" applyBorder="0" applyAlignment="0" applyProtection="0"/>
    <xf numFmtId="0" fontId="23" fillId="0" borderId="0"/>
    <xf numFmtId="0" fontId="1" fillId="5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23" fillId="0" borderId="0"/>
    <xf numFmtId="0" fontId="1" fillId="3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9" fontId="1" fillId="0" borderId="0" applyFill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9" fontId="1" fillId="0" borderId="0" applyFill="0" applyBorder="0" applyAlignment="0" applyProtection="0"/>
    <xf numFmtId="0" fontId="1" fillId="3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23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5" fillId="18" borderId="2" applyNumberFormat="0" applyAlignment="0" applyProtection="0"/>
    <xf numFmtId="0" fontId="23" fillId="0" borderId="0"/>
    <xf numFmtId="0" fontId="1" fillId="4" borderId="0" applyNumberFormat="0" applyBorder="0" applyAlignment="0" applyProtection="0"/>
    <xf numFmtId="0" fontId="23" fillId="0" borderId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4" borderId="0" applyNumberFormat="0" applyBorder="0" applyAlignment="0" applyProtection="0"/>
    <xf numFmtId="0" fontId="23" fillId="0" borderId="0"/>
    <xf numFmtId="0" fontId="1" fillId="5" borderId="0" applyNumberFormat="0" applyBorder="0" applyAlignment="0" applyProtection="0"/>
    <xf numFmtId="0" fontId="2" fillId="14" borderId="0" applyNumberFormat="0" applyBorder="0" applyAlignment="0" applyProtection="0"/>
    <xf numFmtId="0" fontId="1" fillId="10" borderId="0" applyNumberFormat="0" applyBorder="0" applyAlignment="0" applyProtection="0"/>
    <xf numFmtId="0" fontId="2" fillId="14" borderId="0" applyNumberFormat="0" applyBorder="0" applyAlignment="0" applyProtection="0"/>
    <xf numFmtId="0" fontId="1" fillId="3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1" fillId="2" borderId="0" applyNumberFormat="0" applyBorder="0" applyAlignment="0" applyProtection="0"/>
    <xf numFmtId="0" fontId="1" fillId="9" borderId="0" applyNumberFormat="0" applyBorder="0" applyAlignment="0" applyProtection="0"/>
    <xf numFmtId="0" fontId="23" fillId="0" borderId="0"/>
    <xf numFmtId="0" fontId="23" fillId="0" borderId="0"/>
    <xf numFmtId="0" fontId="2" fillId="14" borderId="0" applyNumberFormat="0" applyBorder="0" applyAlignment="0" applyProtection="0"/>
    <xf numFmtId="0" fontId="1" fillId="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8" fillId="20" borderId="4" applyNumberFormat="0" applyAlignment="0" applyProtection="0"/>
    <xf numFmtId="0" fontId="1" fillId="7" borderId="0" applyNumberFormat="0" applyBorder="0" applyAlignment="0" applyProtection="0"/>
    <xf numFmtId="0" fontId="8" fillId="20" borderId="4" applyNumberFormat="0" applyAlignment="0" applyProtection="0"/>
    <xf numFmtId="0" fontId="1" fillId="6" borderId="0" applyNumberFormat="0" applyBorder="0" applyAlignment="0" applyProtection="0"/>
    <xf numFmtId="0" fontId="23" fillId="0" borderId="0"/>
    <xf numFmtId="0" fontId="8" fillId="20" borderId="4" applyNumberFormat="0" applyAlignment="0" applyProtection="0"/>
    <xf numFmtId="0" fontId="1" fillId="9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8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1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8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1" fillId="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5" fillId="18" borderId="2" applyNumberFormat="0" applyAlignment="0" applyProtection="0"/>
    <xf numFmtId="0" fontId="1" fillId="12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2" fillId="14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2" fillId="14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3" fillId="0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0" fontId="1" fillId="4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3" fontId="1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" fillId="19" borderId="0" applyNumberFormat="0" applyBorder="0" applyAlignment="0" applyProtection="0"/>
    <xf numFmtId="0" fontId="2" fillId="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2" borderId="0" applyNumberFormat="0" applyBorder="0" applyAlignment="0" applyProtection="0"/>
    <xf numFmtId="0" fontId="2" fillId="12" borderId="0" applyNumberFormat="0" applyBorder="0" applyAlignment="0" applyProtection="0"/>
    <xf numFmtId="0" fontId="8" fillId="20" borderId="4" applyNumberFormat="0" applyAlignment="0" applyProtection="0"/>
    <xf numFmtId="0" fontId="2" fillId="13" borderId="0" applyNumberFormat="0" applyBorder="0" applyAlignment="0" applyProtection="0"/>
    <xf numFmtId="0" fontId="10" fillId="0" borderId="0"/>
    <xf numFmtId="165" fontId="1" fillId="0" borderId="0" applyFill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9" fillId="0" borderId="5" applyNumberFormat="0" applyFill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2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14" borderId="0" applyNumberFormat="0" applyBorder="0" applyAlignment="0" applyProtection="0"/>
    <xf numFmtId="0" fontId="3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2" borderId="0" applyNumberFormat="0" applyBorder="0" applyAlignment="0" applyProtection="0"/>
    <xf numFmtId="0" fontId="23" fillId="0" borderId="0"/>
    <xf numFmtId="0" fontId="2" fillId="12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0" fontId="23" fillId="22" borderId="0" applyBorder="0"/>
    <xf numFmtId="0" fontId="6" fillId="0" borderId="3" applyNumberFormat="0" applyFill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0" fontId="23" fillId="0" borderId="0"/>
    <xf numFmtId="0" fontId="23" fillId="0" borderId="0"/>
    <xf numFmtId="0" fontId="2" fillId="12" borderId="0" applyNumberFormat="0" applyBorder="0" applyAlignment="0" applyProtection="0"/>
    <xf numFmtId="0" fontId="6" fillId="0" borderId="3" applyNumberFormat="0" applyFill="0" applyAlignment="0" applyProtection="0"/>
    <xf numFmtId="0" fontId="23" fillId="0" borderId="0"/>
    <xf numFmtId="0" fontId="23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0" fontId="5" fillId="18" borderId="2" applyNumberFormat="0" applyAlignment="0" applyProtection="0"/>
    <xf numFmtId="0" fontId="2" fillId="11" borderId="0" applyNumberFormat="0" applyBorder="0" applyAlignment="0" applyProtection="0"/>
    <xf numFmtId="0" fontId="23" fillId="0" borderId="0"/>
    <xf numFmtId="0" fontId="23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0" fontId="23" fillId="0" borderId="0"/>
    <xf numFmtId="0" fontId="2" fillId="16" borderId="0" applyNumberFormat="0" applyBorder="0" applyAlignment="0" applyProtection="0"/>
    <xf numFmtId="0" fontId="23" fillId="0" borderId="0"/>
    <xf numFmtId="0" fontId="2" fillId="21" borderId="0" applyNumberFormat="0" applyBorder="0" applyAlignment="0" applyProtection="0"/>
    <xf numFmtId="0" fontId="23" fillId="0" borderId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5" fillId="18" borderId="2" applyNumberFormat="0" applyAlignment="0" applyProtection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168" fontId="23" fillId="0" borderId="0" applyFill="0" applyBorder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11" borderId="0" applyNumberFormat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24" borderId="8" applyNumberFormat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3" fillId="0" borderId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4" fontId="23" fillId="0" borderId="0" applyFill="0" applyBorder="0" applyAlignment="0" applyProtection="0"/>
    <xf numFmtId="0" fontId="23" fillId="0" borderId="0"/>
    <xf numFmtId="0" fontId="23" fillId="0" borderId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0" fontId="10" fillId="0" borderId="0"/>
    <xf numFmtId="165" fontId="1" fillId="0" borderId="0" applyFill="0" applyBorder="0" applyAlignment="0" applyProtection="0"/>
    <xf numFmtId="164" fontId="23" fillId="0" borderId="0" applyFill="0" applyBorder="0" applyAlignment="0" applyProtection="0"/>
    <xf numFmtId="168" fontId="23" fillId="0" borderId="0" applyFill="0" applyBorder="0" applyAlignment="0" applyProtection="0"/>
    <xf numFmtId="0" fontId="10" fillId="0" borderId="0"/>
    <xf numFmtId="164" fontId="23" fillId="0" borderId="0" applyFill="0" applyBorder="0" applyAlignment="0" applyProtection="0"/>
    <xf numFmtId="0" fontId="10" fillId="0" borderId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22" borderId="0" applyBorder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2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6" fillId="0" borderId="3" applyNumberFormat="0" applyFill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3" fillId="10" borderId="0" applyNumberFormat="0" applyBorder="0" applyAlignment="0" applyProtection="0"/>
    <xf numFmtId="0" fontId="7" fillId="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6" fillId="0" borderId="3" applyNumberFormat="0" applyFill="0" applyAlignment="0" applyProtection="0"/>
    <xf numFmtId="168" fontId="23" fillId="0" borderId="0" applyFill="0" applyBorder="0" applyAlignment="0" applyProtection="0"/>
    <xf numFmtId="0" fontId="6" fillId="0" borderId="3" applyNumberFormat="0" applyFill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3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0" fontId="10" fillId="0" borderId="0"/>
    <xf numFmtId="3" fontId="1" fillId="0" borderId="0" applyFill="0" applyBorder="0" applyAlignment="0" applyProtection="0"/>
    <xf numFmtId="0" fontId="1" fillId="24" borderId="8" applyNumberFormat="0" applyAlignment="0" applyProtection="0"/>
    <xf numFmtId="0" fontId="2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3" fillId="0" borderId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3" fillId="0" borderId="0"/>
    <xf numFmtId="0" fontId="2" fillId="15" borderId="0" applyNumberFormat="0" applyBorder="0" applyAlignment="0" applyProtection="0"/>
    <xf numFmtId="0" fontId="7" fillId="3" borderId="0" applyNumberFormat="0" applyBorder="0" applyAlignment="0" applyProtection="0"/>
    <xf numFmtId="165" fontId="1" fillId="0" borderId="0" applyFill="0" applyBorder="0" applyAlignment="0" applyProtection="0"/>
    <xf numFmtId="0" fontId="10" fillId="0" borderId="0"/>
    <xf numFmtId="165" fontId="1" fillId="0" borderId="0" applyFill="0" applyBorder="0" applyAlignment="0" applyProtection="0"/>
    <xf numFmtId="0" fontId="10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3" fontId="14" fillId="0" borderId="0" applyBorder="0">
      <alignment vertical="center"/>
      <protection locked="0"/>
    </xf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23" fillId="0" borderId="0"/>
    <xf numFmtId="0" fontId="1" fillId="0" borderId="0" applyFill="0" applyBorder="0" applyAlignment="0" applyProtection="0"/>
    <xf numFmtId="168" fontId="1" fillId="0" borderId="0" applyFill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3" fillId="22" borderId="0" applyBorder="0"/>
    <xf numFmtId="0" fontId="23" fillId="0" borderId="0"/>
    <xf numFmtId="0" fontId="16" fillId="9" borderId="2" applyNumberFormat="0" applyAlignment="0" applyProtection="0"/>
    <xf numFmtId="0" fontId="23" fillId="0" borderId="0"/>
    <xf numFmtId="0" fontId="23" fillId="0" borderId="0"/>
    <xf numFmtId="0" fontId="16" fillId="9" borderId="2" applyNumberFormat="0" applyAlignment="0" applyProtection="0"/>
    <xf numFmtId="0" fontId="23" fillId="0" borderId="0"/>
    <xf numFmtId="0" fontId="23" fillId="0" borderId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23" fillId="0" borderId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0" borderId="6" applyNumberFormat="0" applyFill="0" applyAlignment="0" applyProtection="0"/>
    <xf numFmtId="0" fontId="23" fillId="0" borderId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23" fillId="0" borderId="0"/>
    <xf numFmtId="0" fontId="23" fillId="0" borderId="0"/>
    <xf numFmtId="0" fontId="12" fillId="0" borderId="7" applyNumberFormat="0" applyFill="0" applyAlignment="0" applyProtection="0"/>
    <xf numFmtId="0" fontId="23" fillId="0" borderId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23" fillId="0" borderId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4" borderId="8" applyNumberFormat="0" applyAlignment="0" applyProtection="0"/>
    <xf numFmtId="0" fontId="7" fillId="3" borderId="0" applyNumberFormat="0" applyBorder="0" applyAlignment="0" applyProtection="0"/>
    <xf numFmtId="0" fontId="3" fillId="10" borderId="0" applyNumberFormat="0" applyBorder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23" fillId="0" borderId="0"/>
    <xf numFmtId="0" fontId="3" fillId="10" borderId="0" applyNumberFormat="0" applyBorder="0" applyAlignment="0" applyProtection="0"/>
    <xf numFmtId="0" fontId="5" fillId="18" borderId="2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23" fillId="0" borderId="0"/>
    <xf numFmtId="0" fontId="6" fillId="0" borderId="3" applyNumberFormat="0" applyFill="0" applyAlignment="0" applyProtection="0"/>
    <xf numFmtId="168" fontId="1" fillId="0" borderId="0" applyFill="0" applyBorder="0" applyAlignment="0" applyProtection="0"/>
    <xf numFmtId="3" fontId="18" fillId="27" borderId="9"/>
    <xf numFmtId="0" fontId="23" fillId="0" borderId="0"/>
    <xf numFmtId="0" fontId="23" fillId="0" borderId="0"/>
    <xf numFmtId="0" fontId="23" fillId="0" borderId="0"/>
    <xf numFmtId="0" fontId="13" fillId="23" borderId="0" applyNumberFormat="0" applyBorder="0" applyAlignment="0" applyProtection="0"/>
    <xf numFmtId="0" fontId="23" fillId="0" borderId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23" fillId="0" borderId="0"/>
    <xf numFmtId="0" fontId="23" fillId="0" borderId="0"/>
    <xf numFmtId="0" fontId="13" fillId="23" borderId="0" applyNumberFormat="0" applyBorder="0" applyAlignment="0" applyProtection="0"/>
    <xf numFmtId="0" fontId="23" fillId="0" borderId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169" fontId="19" fillId="0" borderId="0" applyBorder="0">
      <alignment horizontal="center" vertical="center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5" applyNumberFormat="0" applyFill="0" applyAlignment="0" applyProtection="0"/>
    <xf numFmtId="0" fontId="23" fillId="0" borderId="0"/>
    <xf numFmtId="0" fontId="23" fillId="0" borderId="0"/>
    <xf numFmtId="0" fontId="11" fillId="0" borderId="6" applyNumberFormat="0" applyFill="0" applyAlignment="0" applyProtection="0"/>
    <xf numFmtId="0" fontId="23" fillId="0" borderId="0"/>
    <xf numFmtId="0" fontId="23" fillId="0" borderId="0"/>
    <xf numFmtId="0" fontId="12" fillId="0" borderId="7" applyNumberFormat="0" applyFill="0" applyAlignment="0" applyProtection="0"/>
    <xf numFmtId="0" fontId="23" fillId="0" borderId="0"/>
    <xf numFmtId="0" fontId="23" fillId="0" borderId="0"/>
    <xf numFmtId="0" fontId="12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18" borderId="10" applyNumberFormat="0" applyAlignment="0" applyProtection="0"/>
    <xf numFmtId="0" fontId="23" fillId="0" borderId="0"/>
    <xf numFmtId="0" fontId="20" fillId="18" borderId="10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24" borderId="8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ill="0" applyBorder="0" applyAlignment="0" applyProtection="0"/>
    <xf numFmtId="0" fontId="23" fillId="0" borderId="0"/>
    <xf numFmtId="9" fontId="2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18" borderId="10" applyNumberFormat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1" fillId="0" borderId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22" fillId="0" borderId="0" applyNumberFormat="0" applyFill="0" applyBorder="0" applyAlignment="0" applyProtection="0"/>
    <xf numFmtId="0" fontId="20" fillId="18" borderId="10" applyNumberFormat="0" applyAlignment="0" applyProtection="0"/>
    <xf numFmtId="0" fontId="20" fillId="18" borderId="10" applyNumberFormat="0" applyAlignment="0" applyProtection="0"/>
    <xf numFmtId="0" fontId="20" fillId="18" borderId="10" applyNumberFormat="0" applyAlignment="0" applyProtection="0"/>
    <xf numFmtId="0" fontId="20" fillId="18" borderId="10" applyNumberFormat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92">
    <xf numFmtId="0" fontId="0" fillId="0" borderId="0" xfId="0"/>
    <xf numFmtId="0" fontId="24" fillId="0" borderId="0" xfId="1550" applyFont="1" applyAlignment="1">
      <alignment horizontal="left"/>
    </xf>
    <xf numFmtId="0" fontId="25" fillId="0" borderId="0" xfId="1550" applyFont="1"/>
    <xf numFmtId="0" fontId="25" fillId="0" borderId="0" xfId="1550" applyFont="1" applyAlignment="1">
      <alignment horizontal="center"/>
    </xf>
    <xf numFmtId="0" fontId="24" fillId="0" borderId="1" xfId="1550" applyFont="1" applyBorder="1" applyAlignment="1">
      <alignment horizontal="center" vertical="center" wrapText="1"/>
    </xf>
    <xf numFmtId="14" fontId="24" fillId="0" borderId="1" xfId="1550" applyNumberFormat="1" applyFont="1" applyBorder="1" applyAlignment="1">
      <alignment horizontal="center" vertical="center" wrapText="1"/>
    </xf>
    <xf numFmtId="0" fontId="24" fillId="0" borderId="0" xfId="1550" applyFont="1" applyAlignment="1">
      <alignment horizontal="center" vertical="center" wrapText="1"/>
    </xf>
    <xf numFmtId="0" fontId="25" fillId="0" borderId="1" xfId="1550" applyFont="1" applyBorder="1" applyAlignment="1">
      <alignment horizontal="center" vertical="center"/>
    </xf>
    <xf numFmtId="0" fontId="25" fillId="0" borderId="1" xfId="1550" applyFont="1" applyBorder="1"/>
    <xf numFmtId="3" fontId="25" fillId="0" borderId="1" xfId="1550" applyNumberFormat="1" applyFont="1" applyBorder="1" applyAlignment="1">
      <alignment horizontal="center"/>
    </xf>
    <xf numFmtId="3" fontId="26" fillId="0" borderId="1" xfId="1550" applyNumberFormat="1" applyFont="1" applyBorder="1" applyAlignment="1">
      <alignment horizontal="center"/>
    </xf>
    <xf numFmtId="0" fontId="27" fillId="0" borderId="0" xfId="1550" applyFont="1" applyAlignment="1">
      <alignment horizontal="center" vertical="center"/>
    </xf>
    <xf numFmtId="0" fontId="25" fillId="0" borderId="1" xfId="1550" applyFont="1" applyBorder="1" applyAlignment="1">
      <alignment horizontal="left"/>
    </xf>
    <xf numFmtId="0" fontId="27" fillId="0" borderId="1" xfId="1550" applyFont="1" applyBorder="1" applyAlignment="1">
      <alignment horizontal="center" vertical="center"/>
    </xf>
    <xf numFmtId="0" fontId="27" fillId="0" borderId="1" xfId="1550" applyFont="1" applyBorder="1" applyAlignment="1">
      <alignment vertical="center"/>
    </xf>
    <xf numFmtId="3" fontId="27" fillId="0" borderId="1" xfId="1550" applyNumberFormat="1" applyFont="1" applyBorder="1" applyAlignment="1">
      <alignment horizontal="center" vertical="center"/>
    </xf>
    <xf numFmtId="3" fontId="28" fillId="0" borderId="1" xfId="1550" applyNumberFormat="1" applyFont="1" applyBorder="1" applyAlignment="1">
      <alignment horizontal="center" vertical="center"/>
    </xf>
    <xf numFmtId="3" fontId="29" fillId="0" borderId="1" xfId="1550" applyNumberFormat="1" applyFont="1" applyBorder="1" applyAlignment="1">
      <alignment horizontal="center" vertical="center"/>
    </xf>
    <xf numFmtId="0" fontId="27" fillId="0" borderId="0" xfId="1550" applyFont="1" applyAlignment="1">
      <alignment vertical="center"/>
    </xf>
    <xf numFmtId="0" fontId="27" fillId="0" borderId="1" xfId="1550" applyFont="1" applyBorder="1" applyAlignment="1">
      <alignment horizontal="left" vertical="center"/>
    </xf>
    <xf numFmtId="0" fontId="28" fillId="0" borderId="1" xfId="1550" applyFont="1" applyBorder="1" applyAlignment="1">
      <alignment horizontal="center" vertical="center"/>
    </xf>
    <xf numFmtId="0" fontId="28" fillId="0" borderId="1" xfId="1550" applyFont="1" applyBorder="1" applyAlignment="1">
      <alignment horizontal="left" vertical="center"/>
    </xf>
    <xf numFmtId="0" fontId="28" fillId="0" borderId="0" xfId="1550" applyFont="1" applyAlignment="1">
      <alignment horizontal="center" vertical="center"/>
    </xf>
    <xf numFmtId="3" fontId="30" fillId="0" borderId="1" xfId="1550" applyNumberFormat="1" applyFont="1" applyBorder="1" applyAlignment="1">
      <alignment horizontal="center" vertical="center"/>
    </xf>
    <xf numFmtId="3" fontId="24" fillId="0" borderId="1" xfId="155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4" fillId="28" borderId="1" xfId="0" applyFont="1" applyFill="1" applyBorder="1" applyAlignment="1">
      <alignment horizontal="center" vertical="center" wrapText="1"/>
    </xf>
    <xf numFmtId="0" fontId="26" fillId="28" borderId="1" xfId="0" applyFont="1" applyFill="1" applyBorder="1" applyAlignment="1">
      <alignment horizontal="left"/>
    </xf>
    <xf numFmtId="3" fontId="26" fillId="28" borderId="1" xfId="0" applyNumberFormat="1" applyFont="1" applyFill="1" applyBorder="1" applyAlignment="1">
      <alignment horizontal="center"/>
    </xf>
    <xf numFmtId="10" fontId="26" fillId="28" borderId="1" xfId="0" applyNumberFormat="1" applyFont="1" applyFill="1" applyBorder="1" applyAlignment="1">
      <alignment horizontal="center"/>
    </xf>
    <xf numFmtId="0" fontId="26" fillId="28" borderId="1" xfId="0" applyFont="1" applyFill="1" applyBorder="1"/>
    <xf numFmtId="0" fontId="26" fillId="0" borderId="1" xfId="0" applyFont="1" applyBorder="1"/>
    <xf numFmtId="0" fontId="25" fillId="0" borderId="1" xfId="0" applyFont="1" applyBorder="1"/>
    <xf numFmtId="0" fontId="26" fillId="0" borderId="0" xfId="0" applyFont="1"/>
    <xf numFmtId="1" fontId="25" fillId="0" borderId="0" xfId="0" applyNumberFormat="1" applyFont="1"/>
    <xf numFmtId="0" fontId="24" fillId="0" borderId="0" xfId="0" applyFont="1" applyAlignment="1">
      <alignment horizontal="left"/>
    </xf>
    <xf numFmtId="14" fontId="24" fillId="0" borderId="1" xfId="2073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7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73" fontId="25" fillId="0" borderId="1" xfId="0" applyNumberFormat="1" applyFont="1" applyBorder="1" applyAlignment="1">
      <alignment horizontal="center"/>
    </xf>
    <xf numFmtId="174" fontId="25" fillId="0" borderId="1" xfId="0" applyNumberFormat="1" applyFont="1" applyBorder="1" applyAlignment="1">
      <alignment horizontal="center"/>
    </xf>
    <xf numFmtId="173" fontId="25" fillId="0" borderId="0" xfId="0" applyNumberFormat="1" applyFont="1" applyAlignment="1">
      <alignment horizontal="center"/>
    </xf>
    <xf numFmtId="0" fontId="25" fillId="0" borderId="1" xfId="0" applyFont="1" applyBorder="1" applyAlignment="1">
      <alignment horizontal="left"/>
    </xf>
    <xf numFmtId="173" fontId="27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173" fontId="33" fillId="0" borderId="0" xfId="0" applyNumberFormat="1" applyFont="1" applyAlignment="1">
      <alignment horizontal="center" vertical="center"/>
    </xf>
    <xf numFmtId="174" fontId="24" fillId="0" borderId="1" xfId="0" applyNumberFormat="1" applyFont="1" applyBorder="1" applyAlignment="1">
      <alignment horizontal="center"/>
    </xf>
    <xf numFmtId="173" fontId="24" fillId="0" borderId="0" xfId="0" applyNumberFormat="1" applyFont="1" applyAlignment="1">
      <alignment horizontal="center"/>
    </xf>
    <xf numFmtId="3" fontId="31" fillId="0" borderId="0" xfId="0" applyNumberFormat="1" applyFont="1"/>
    <xf numFmtId="0" fontId="25" fillId="0" borderId="1" xfId="0" applyFont="1" applyBorder="1" applyAlignment="1">
      <alignment horizontal="center" vertical="center"/>
    </xf>
    <xf numFmtId="172" fontId="25" fillId="0" borderId="1" xfId="0" applyNumberFormat="1" applyFont="1" applyBorder="1" applyAlignment="1">
      <alignment horizontal="center" vertical="center"/>
    </xf>
    <xf numFmtId="170" fontId="25" fillId="0" borderId="1" xfId="0" applyNumberFormat="1" applyFont="1" applyBorder="1" applyAlignment="1">
      <alignment horizontal="center" vertical="center"/>
    </xf>
    <xf numFmtId="170" fontId="26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/>
    </xf>
    <xf numFmtId="3" fontId="25" fillId="0" borderId="0" xfId="0" applyNumberFormat="1" applyFont="1"/>
    <xf numFmtId="3" fontId="25" fillId="0" borderId="0" xfId="0" applyNumberFormat="1" applyFont="1" applyAlignment="1">
      <alignment horizontal="center"/>
    </xf>
    <xf numFmtId="3" fontId="25" fillId="0" borderId="1" xfId="0" applyNumberFormat="1" applyFont="1" applyBorder="1"/>
    <xf numFmtId="3" fontId="25" fillId="0" borderId="1" xfId="0" applyNumberFormat="1" applyFont="1" applyBorder="1" applyAlignment="1">
      <alignment horizontal="center"/>
    </xf>
    <xf numFmtId="174" fontId="25" fillId="0" borderId="1" xfId="0" applyNumberFormat="1" applyFont="1" applyBorder="1" applyAlignment="1">
      <alignment horizontal="center" vertical="center"/>
    </xf>
    <xf numFmtId="174" fontId="32" fillId="0" borderId="1" xfId="0" applyNumberFormat="1" applyFont="1" applyBorder="1" applyAlignment="1">
      <alignment horizontal="center"/>
    </xf>
    <xf numFmtId="173" fontId="27" fillId="0" borderId="1" xfId="0" applyNumberFormat="1" applyFont="1" applyBorder="1" applyAlignment="1">
      <alignment horizontal="center"/>
    </xf>
    <xf numFmtId="174" fontId="27" fillId="0" borderId="1" xfId="0" applyNumberFormat="1" applyFont="1" applyBorder="1" applyAlignment="1">
      <alignment horizontal="center"/>
    </xf>
    <xf numFmtId="174" fontId="29" fillId="0" borderId="1" xfId="0" applyNumberFormat="1" applyFont="1" applyBorder="1" applyAlignment="1">
      <alignment horizontal="center"/>
    </xf>
    <xf numFmtId="173" fontId="27" fillId="0" borderId="1" xfId="0" applyNumberFormat="1" applyFont="1" applyBorder="1" applyAlignment="1">
      <alignment horizontal="center" vertical="center"/>
    </xf>
    <xf numFmtId="173" fontId="33" fillId="0" borderId="1" xfId="0" applyNumberFormat="1" applyFont="1" applyBorder="1" applyAlignment="1">
      <alignment horizontal="center" vertical="center"/>
    </xf>
    <xf numFmtId="171" fontId="25" fillId="0" borderId="1" xfId="0" applyNumberFormat="1" applyFont="1" applyBorder="1" applyAlignment="1">
      <alignment horizontal="center"/>
    </xf>
    <xf numFmtId="171" fontId="27" fillId="0" borderId="1" xfId="0" applyNumberFormat="1" applyFont="1" applyBorder="1" applyAlignment="1">
      <alignment horizontal="center"/>
    </xf>
    <xf numFmtId="171" fontId="29" fillId="0" borderId="1" xfId="0" applyNumberFormat="1" applyFont="1" applyBorder="1" applyAlignment="1">
      <alignment horizontal="center"/>
    </xf>
    <xf numFmtId="171" fontId="24" fillId="0" borderId="1" xfId="0" applyNumberFormat="1" applyFont="1" applyBorder="1" applyAlignment="1">
      <alignment horizontal="center"/>
    </xf>
    <xf numFmtId="172" fontId="26" fillId="28" borderId="1" xfId="0" applyNumberFormat="1" applyFont="1" applyFill="1" applyBorder="1" applyAlignment="1">
      <alignment horizontal="center"/>
    </xf>
    <xf numFmtId="171" fontId="25" fillId="0" borderId="0" xfId="0" applyNumberFormat="1" applyFont="1"/>
    <xf numFmtId="170" fontId="34" fillId="0" borderId="1" xfId="0" applyNumberFormat="1" applyFont="1" applyBorder="1" applyAlignment="1">
      <alignment horizontal="center" vertical="center"/>
    </xf>
    <xf numFmtId="171" fontId="27" fillId="0" borderId="1" xfId="0" applyNumberFormat="1" applyFont="1" applyBorder="1" applyAlignment="1">
      <alignment vertical="center"/>
    </xf>
    <xf numFmtId="171" fontId="27" fillId="0" borderId="1" xfId="0" applyNumberFormat="1" applyFont="1" applyBorder="1" applyAlignment="1">
      <alignment horizontal="center" vertical="center"/>
    </xf>
    <xf numFmtId="1" fontId="26" fillId="28" borderId="1" xfId="0" applyNumberFormat="1" applyFont="1" applyFill="1" applyBorder="1" applyAlignment="1">
      <alignment horizontal="center"/>
    </xf>
    <xf numFmtId="0" fontId="24" fillId="0" borderId="1" xfId="155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/>
    </xf>
    <xf numFmtId="3" fontId="34" fillId="0" borderId="1" xfId="0" applyNumberFormat="1" applyFont="1" applyBorder="1" applyAlignment="1">
      <alignment horizontal="center"/>
    </xf>
  </cellXfs>
  <cellStyles count="2074">
    <cellStyle name="20 % - Aksentti1" xfId="74" xr:uid="{00000000-0005-0000-0000-000000000000}"/>
    <cellStyle name="20 % - Aksentti2" xfId="76" xr:uid="{00000000-0005-0000-0000-000001000000}"/>
    <cellStyle name="20 % - Aksentti3" xfId="78" xr:uid="{00000000-0005-0000-0000-000002000000}"/>
    <cellStyle name="20 % - Aksentti4" xfId="48" xr:uid="{00000000-0005-0000-0000-000003000000}"/>
    <cellStyle name="20 % - Aksentti5" xfId="55" xr:uid="{00000000-0005-0000-0000-000004000000}"/>
    <cellStyle name="20 % - Aksentti6" xfId="63" xr:uid="{00000000-0005-0000-0000-000005000000}"/>
    <cellStyle name="20 % - Accent1" xfId="37" xr:uid="{00000000-0005-0000-0000-000006000000}"/>
    <cellStyle name="20 % - Accent2" xfId="83" xr:uid="{00000000-0005-0000-0000-000007000000}"/>
    <cellStyle name="20 % - Accent3" xfId="88" xr:uid="{00000000-0005-0000-0000-000008000000}"/>
    <cellStyle name="20 % - Accent4" xfId="92" xr:uid="{00000000-0005-0000-0000-000009000000}"/>
    <cellStyle name="20 % - Accent5" xfId="96" xr:uid="{00000000-0005-0000-0000-00000A000000}"/>
    <cellStyle name="20 % - Accent6" xfId="100" xr:uid="{00000000-0005-0000-0000-00000B000000}"/>
    <cellStyle name="20% - Accent1 2" xfId="101" xr:uid="{00000000-0005-0000-0000-00000C000000}"/>
    <cellStyle name="20% - Accent1 2 2" xfId="16" xr:uid="{00000000-0005-0000-0000-00000D000000}"/>
    <cellStyle name="20% - Accent1 3" xfId="102" xr:uid="{00000000-0005-0000-0000-00000E000000}"/>
    <cellStyle name="20% - Accent1 4" xfId="3" xr:uid="{00000000-0005-0000-0000-00000F000000}"/>
    <cellStyle name="20% - Accent1 5" xfId="104" xr:uid="{00000000-0005-0000-0000-000010000000}"/>
    <cellStyle name="20% - Accent1 6" xfId="107" xr:uid="{00000000-0005-0000-0000-000011000000}"/>
    <cellStyle name="20% - Accent1 7" xfId="111" xr:uid="{00000000-0005-0000-0000-000012000000}"/>
    <cellStyle name="20% - Accent2 2" xfId="113" xr:uid="{00000000-0005-0000-0000-000013000000}"/>
    <cellStyle name="20% - Accent2 2 2" xfId="117" xr:uid="{00000000-0005-0000-0000-000014000000}"/>
    <cellStyle name="20% - Accent2 3" xfId="118" xr:uid="{00000000-0005-0000-0000-000015000000}"/>
    <cellStyle name="20% - Accent2 4" xfId="119" xr:uid="{00000000-0005-0000-0000-000016000000}"/>
    <cellStyle name="20% - Accent2 5" xfId="121" xr:uid="{00000000-0005-0000-0000-000017000000}"/>
    <cellStyle name="20% - Accent2 6" xfId="124" xr:uid="{00000000-0005-0000-0000-000018000000}"/>
    <cellStyle name="20% - Accent2 7" xfId="128" xr:uid="{00000000-0005-0000-0000-000019000000}"/>
    <cellStyle name="20% - Accent3 2" xfId="20" xr:uid="{00000000-0005-0000-0000-00001A000000}"/>
    <cellStyle name="20% - Accent3 2 2" xfId="129" xr:uid="{00000000-0005-0000-0000-00001B000000}"/>
    <cellStyle name="20% - Accent3 3" xfId="23" xr:uid="{00000000-0005-0000-0000-00001C000000}"/>
    <cellStyle name="20% - Accent3 4" xfId="130" xr:uid="{00000000-0005-0000-0000-00001D000000}"/>
    <cellStyle name="20% - Accent3 5" xfId="131" xr:uid="{00000000-0005-0000-0000-00001E000000}"/>
    <cellStyle name="20% - Accent3 6" xfId="133" xr:uid="{00000000-0005-0000-0000-00001F000000}"/>
    <cellStyle name="20% - Accent3 7" xfId="135" xr:uid="{00000000-0005-0000-0000-000020000000}"/>
    <cellStyle name="20% - Accent4 2" xfId="136" xr:uid="{00000000-0005-0000-0000-000021000000}"/>
    <cellStyle name="20% - Accent4 2 2" xfId="137" xr:uid="{00000000-0005-0000-0000-000022000000}"/>
    <cellStyle name="20% - Accent4 3" xfId="138" xr:uid="{00000000-0005-0000-0000-000023000000}"/>
    <cellStyle name="20% - Accent4 4" xfId="139" xr:uid="{00000000-0005-0000-0000-000024000000}"/>
    <cellStyle name="20% - Accent4 5" xfId="34" xr:uid="{00000000-0005-0000-0000-000025000000}"/>
    <cellStyle name="20% - Accent4 6" xfId="81" xr:uid="{00000000-0005-0000-0000-000026000000}"/>
    <cellStyle name="20% - Accent4 7" xfId="86" xr:uid="{00000000-0005-0000-0000-000027000000}"/>
    <cellStyle name="20% - Accent5 2" xfId="141" xr:uid="{00000000-0005-0000-0000-000028000000}"/>
    <cellStyle name="20% - Accent5 2 2" xfId="143" xr:uid="{00000000-0005-0000-0000-000029000000}"/>
    <cellStyle name="20% - Accent5 3" xfId="145" xr:uid="{00000000-0005-0000-0000-00002A000000}"/>
    <cellStyle name="20% - Accent5 4" xfId="148" xr:uid="{00000000-0005-0000-0000-00002B000000}"/>
    <cellStyle name="20% - Accent5 5" xfId="154" xr:uid="{00000000-0005-0000-0000-00002C000000}"/>
    <cellStyle name="20% - Accent5 6" xfId="156" xr:uid="{00000000-0005-0000-0000-00002D000000}"/>
    <cellStyle name="20% - Accent5 7" xfId="158" xr:uid="{00000000-0005-0000-0000-00002E000000}"/>
    <cellStyle name="20% - Accent6 2" xfId="159" xr:uid="{00000000-0005-0000-0000-00002F000000}"/>
    <cellStyle name="20% - Accent6 2 2" xfId="160" xr:uid="{00000000-0005-0000-0000-000030000000}"/>
    <cellStyle name="20% - Accent6 3" xfId="43" xr:uid="{00000000-0005-0000-0000-000031000000}"/>
    <cellStyle name="20% - Accent6 4" xfId="161" xr:uid="{00000000-0005-0000-0000-000032000000}"/>
    <cellStyle name="20% - Accent6 5" xfId="162" xr:uid="{00000000-0005-0000-0000-000033000000}"/>
    <cellStyle name="20% - Accent6 6" xfId="163" xr:uid="{00000000-0005-0000-0000-000034000000}"/>
    <cellStyle name="20% - Accent6 7" xfId="164" xr:uid="{00000000-0005-0000-0000-000035000000}"/>
    <cellStyle name="20% - Colore 1" xfId="167" xr:uid="{00000000-0005-0000-0000-000036000000}"/>
    <cellStyle name="20% - Colore 2" xfId="169" xr:uid="{00000000-0005-0000-0000-000037000000}"/>
    <cellStyle name="20% - Colore 3" xfId="171" xr:uid="{00000000-0005-0000-0000-000038000000}"/>
    <cellStyle name="20% - Colore 4" xfId="174" xr:uid="{00000000-0005-0000-0000-000039000000}"/>
    <cellStyle name="20% - Colore 5" xfId="177" xr:uid="{00000000-0005-0000-0000-00003A000000}"/>
    <cellStyle name="20% - Colore 6" xfId="181" xr:uid="{00000000-0005-0000-0000-00003B000000}"/>
    <cellStyle name="20% - Cor1" xfId="185" xr:uid="{00000000-0005-0000-0000-00003C000000}"/>
    <cellStyle name="20% - Cor2" xfId="190" xr:uid="{00000000-0005-0000-0000-00003D000000}"/>
    <cellStyle name="20% - Cor3" xfId="191" xr:uid="{00000000-0005-0000-0000-00003E000000}"/>
    <cellStyle name="20% - Cor4" xfId="193" xr:uid="{00000000-0005-0000-0000-00003F000000}"/>
    <cellStyle name="20% - Cor5" xfId="195" xr:uid="{00000000-0005-0000-0000-000040000000}"/>
    <cellStyle name="20% - Cor6" xfId="198" xr:uid="{00000000-0005-0000-0000-000041000000}"/>
    <cellStyle name="40 % - Aksentti1" xfId="202" xr:uid="{00000000-0005-0000-0000-000042000000}"/>
    <cellStyle name="40 % - Aksentti2" xfId="206" xr:uid="{00000000-0005-0000-0000-000043000000}"/>
    <cellStyle name="40 % - Aksentti3" xfId="211" xr:uid="{00000000-0005-0000-0000-000044000000}"/>
    <cellStyle name="40 % - Aksentti4" xfId="215" xr:uid="{00000000-0005-0000-0000-000045000000}"/>
    <cellStyle name="40 % - Aksentti5" xfId="216" xr:uid="{00000000-0005-0000-0000-000046000000}"/>
    <cellStyle name="40 % - Aksentti6" xfId="217" xr:uid="{00000000-0005-0000-0000-000047000000}"/>
    <cellStyle name="40 % - Accent1" xfId="219" xr:uid="{00000000-0005-0000-0000-000048000000}"/>
    <cellStyle name="40 % - Accent2" xfId="220" xr:uid="{00000000-0005-0000-0000-000049000000}"/>
    <cellStyle name="40 % - Accent3" xfId="221" xr:uid="{00000000-0005-0000-0000-00004A000000}"/>
    <cellStyle name="40 % - Accent4" xfId="222" xr:uid="{00000000-0005-0000-0000-00004B000000}"/>
    <cellStyle name="40 % - Accent5" xfId="223" xr:uid="{00000000-0005-0000-0000-00004C000000}"/>
    <cellStyle name="40 % - Accent6" xfId="224" xr:uid="{00000000-0005-0000-0000-00004D000000}"/>
    <cellStyle name="40% - Accent1 2" xfId="229" xr:uid="{00000000-0005-0000-0000-00004E000000}"/>
    <cellStyle name="40% - Accent1 2 2" xfId="231" xr:uid="{00000000-0005-0000-0000-00004F000000}"/>
    <cellStyle name="40% - Accent1 3" xfId="236" xr:uid="{00000000-0005-0000-0000-000050000000}"/>
    <cellStyle name="40% - Accent1 4" xfId="240" xr:uid="{00000000-0005-0000-0000-000051000000}"/>
    <cellStyle name="40% - Accent1 5" xfId="243" xr:uid="{00000000-0005-0000-0000-000052000000}"/>
    <cellStyle name="40% - Accent1 6" xfId="42" xr:uid="{00000000-0005-0000-0000-000053000000}"/>
    <cellStyle name="40% - Accent1 7" xfId="247" xr:uid="{00000000-0005-0000-0000-000054000000}"/>
    <cellStyle name="40% - Accent2 2" xfId="250" xr:uid="{00000000-0005-0000-0000-000055000000}"/>
    <cellStyle name="40% - Accent2 2 2" xfId="180" xr:uid="{00000000-0005-0000-0000-000056000000}"/>
    <cellStyle name="40% - Accent2 3" xfId="254" xr:uid="{00000000-0005-0000-0000-000057000000}"/>
    <cellStyle name="40% - Accent2 4" xfId="258" xr:uid="{00000000-0005-0000-0000-000058000000}"/>
    <cellStyle name="40% - Accent2 5" xfId="262" xr:uid="{00000000-0005-0000-0000-000059000000}"/>
    <cellStyle name="40% - Accent2 6" xfId="267" xr:uid="{00000000-0005-0000-0000-00005A000000}"/>
    <cellStyle name="40% - Accent2 7" xfId="272" xr:uid="{00000000-0005-0000-0000-00005B000000}"/>
    <cellStyle name="40% - Accent3 2" xfId="106" xr:uid="{00000000-0005-0000-0000-00005C000000}"/>
    <cellStyle name="40% - Accent3 2 2" xfId="274" xr:uid="{00000000-0005-0000-0000-00005D000000}"/>
    <cellStyle name="40% - Accent3 3" xfId="110" xr:uid="{00000000-0005-0000-0000-00005E000000}"/>
    <cellStyle name="40% - Accent3 4" xfId="276" xr:uid="{00000000-0005-0000-0000-00005F000000}"/>
    <cellStyle name="40% - Accent3 5" xfId="278" xr:uid="{00000000-0005-0000-0000-000060000000}"/>
    <cellStyle name="40% - Accent3 6" xfId="281" xr:uid="{00000000-0005-0000-0000-000061000000}"/>
    <cellStyle name="40% - Accent3 7" xfId="284" xr:uid="{00000000-0005-0000-0000-000062000000}"/>
    <cellStyle name="40% - Accent4 2" xfId="123" xr:uid="{00000000-0005-0000-0000-000063000000}"/>
    <cellStyle name="40% - Accent4 2 2" xfId="285" xr:uid="{00000000-0005-0000-0000-000064000000}"/>
    <cellStyle name="40% - Accent4 3" xfId="127" xr:uid="{00000000-0005-0000-0000-000065000000}"/>
    <cellStyle name="40% - Accent4 4" xfId="287" xr:uid="{00000000-0005-0000-0000-000066000000}"/>
    <cellStyle name="40% - Accent4 5" xfId="289" xr:uid="{00000000-0005-0000-0000-000067000000}"/>
    <cellStyle name="40% - Accent4 6" xfId="292" xr:uid="{00000000-0005-0000-0000-000068000000}"/>
    <cellStyle name="40% - Accent4 7" xfId="295" xr:uid="{00000000-0005-0000-0000-000069000000}"/>
    <cellStyle name="40% - Accent5 2" xfId="132" xr:uid="{00000000-0005-0000-0000-00006A000000}"/>
    <cellStyle name="40% - Accent5 2 2" xfId="297" xr:uid="{00000000-0005-0000-0000-00006B000000}"/>
    <cellStyle name="40% - Accent5 3" xfId="134" xr:uid="{00000000-0005-0000-0000-00006C000000}"/>
    <cellStyle name="40% - Accent5 4" xfId="298" xr:uid="{00000000-0005-0000-0000-00006D000000}"/>
    <cellStyle name="40% - Accent5 5" xfId="300" xr:uid="{00000000-0005-0000-0000-00006E000000}"/>
    <cellStyle name="40% - Accent5 6" xfId="301" xr:uid="{00000000-0005-0000-0000-00006F000000}"/>
    <cellStyle name="40% - Accent5 7" xfId="302" xr:uid="{00000000-0005-0000-0000-000070000000}"/>
    <cellStyle name="40% - Accent6 2" xfId="80" xr:uid="{00000000-0005-0000-0000-000071000000}"/>
    <cellStyle name="40% - Accent6 2 2" xfId="305" xr:uid="{00000000-0005-0000-0000-000072000000}"/>
    <cellStyle name="40% - Accent6 3" xfId="85" xr:uid="{00000000-0005-0000-0000-000073000000}"/>
    <cellStyle name="40% - Accent6 4" xfId="90" xr:uid="{00000000-0005-0000-0000-000074000000}"/>
    <cellStyle name="40% - Accent6 5" xfId="94" xr:uid="{00000000-0005-0000-0000-000075000000}"/>
    <cellStyle name="40% - Accent6 6" xfId="98" xr:uid="{00000000-0005-0000-0000-000076000000}"/>
    <cellStyle name="40% - Accent6 7" xfId="307" xr:uid="{00000000-0005-0000-0000-000077000000}"/>
    <cellStyle name="40% - Colore 1" xfId="310" xr:uid="{00000000-0005-0000-0000-000078000000}"/>
    <cellStyle name="40% - Colore 2" xfId="311" xr:uid="{00000000-0005-0000-0000-000079000000}"/>
    <cellStyle name="40% - Colore 3" xfId="140" xr:uid="{00000000-0005-0000-0000-00007A000000}"/>
    <cellStyle name="40% - Colore 4" xfId="144" xr:uid="{00000000-0005-0000-0000-00007B000000}"/>
    <cellStyle name="40% - Colore 5" xfId="147" xr:uid="{00000000-0005-0000-0000-00007C000000}"/>
    <cellStyle name="40% - Colore 6" xfId="152" xr:uid="{00000000-0005-0000-0000-00007D000000}"/>
    <cellStyle name="40% - Cor1" xfId="46" xr:uid="{00000000-0005-0000-0000-00007E000000}"/>
    <cellStyle name="40% - Cor2" xfId="54" xr:uid="{00000000-0005-0000-0000-00007F000000}"/>
    <cellStyle name="40% - Cor3" xfId="62" xr:uid="{00000000-0005-0000-0000-000080000000}"/>
    <cellStyle name="40% - Cor4" xfId="313" xr:uid="{00000000-0005-0000-0000-000081000000}"/>
    <cellStyle name="40% - Cor5" xfId="315" xr:uid="{00000000-0005-0000-0000-000082000000}"/>
    <cellStyle name="40% - Cor6" xfId="317" xr:uid="{00000000-0005-0000-0000-000083000000}"/>
    <cellStyle name="60 % - Aksentti1" xfId="318" xr:uid="{00000000-0005-0000-0000-000084000000}"/>
    <cellStyle name="60 % - Aksentti2" xfId="319" xr:uid="{00000000-0005-0000-0000-000085000000}"/>
    <cellStyle name="60 % - Aksentti3" xfId="320" xr:uid="{00000000-0005-0000-0000-000086000000}"/>
    <cellStyle name="60 % - Aksentti4" xfId="321" xr:uid="{00000000-0005-0000-0000-000087000000}"/>
    <cellStyle name="60 % - Aksentti5" xfId="322" xr:uid="{00000000-0005-0000-0000-000088000000}"/>
    <cellStyle name="60 % - Aksentti6" xfId="296" xr:uid="{00000000-0005-0000-0000-000089000000}"/>
    <cellStyle name="60 % - Accent1" xfId="323" xr:uid="{00000000-0005-0000-0000-00008A000000}"/>
    <cellStyle name="60 % - Accent2" xfId="324" xr:uid="{00000000-0005-0000-0000-00008B000000}"/>
    <cellStyle name="60 % - Accent3" xfId="325" xr:uid="{00000000-0005-0000-0000-00008C000000}"/>
    <cellStyle name="60 % - Accent4" xfId="327" xr:uid="{00000000-0005-0000-0000-00008D000000}"/>
    <cellStyle name="60 % - Accent5" xfId="31" xr:uid="{00000000-0005-0000-0000-00008E000000}"/>
    <cellStyle name="60 % - Accent6" xfId="330" xr:uid="{00000000-0005-0000-0000-00008F000000}"/>
    <cellStyle name="60% - Accent1 2" xfId="331" xr:uid="{00000000-0005-0000-0000-000090000000}"/>
    <cellStyle name="60% - Accent1 2 2" xfId="35" xr:uid="{00000000-0005-0000-0000-000091000000}"/>
    <cellStyle name="60% - Accent1 3" xfId="333" xr:uid="{00000000-0005-0000-0000-000092000000}"/>
    <cellStyle name="60% - Accent1 4" xfId="335" xr:uid="{00000000-0005-0000-0000-000093000000}"/>
    <cellStyle name="60% - Accent1 5" xfId="337" xr:uid="{00000000-0005-0000-0000-000094000000}"/>
    <cellStyle name="60% - Accent1 6" xfId="338" xr:uid="{00000000-0005-0000-0000-000095000000}"/>
    <cellStyle name="60% - Accent1 7" xfId="339" xr:uid="{00000000-0005-0000-0000-000096000000}"/>
    <cellStyle name="60% - Accent2 2" xfId="341" xr:uid="{00000000-0005-0000-0000-000097000000}"/>
    <cellStyle name="60% - Accent2 2 2" xfId="343" xr:uid="{00000000-0005-0000-0000-000098000000}"/>
    <cellStyle name="60% - Accent2 3" xfId="345" xr:uid="{00000000-0005-0000-0000-000099000000}"/>
    <cellStyle name="60% - Accent2 4" xfId="349" xr:uid="{00000000-0005-0000-0000-00009A000000}"/>
    <cellStyle name="60% - Accent2 5" xfId="353" xr:uid="{00000000-0005-0000-0000-00009B000000}"/>
    <cellStyle name="60% - Accent2 6" xfId="355" xr:uid="{00000000-0005-0000-0000-00009C000000}"/>
    <cellStyle name="60% - Accent2 7" xfId="356" xr:uid="{00000000-0005-0000-0000-00009D000000}"/>
    <cellStyle name="60% - Accent3 2" xfId="39" xr:uid="{00000000-0005-0000-0000-00009E000000}"/>
    <cellStyle name="60% - Accent3 2 2" xfId="359" xr:uid="{00000000-0005-0000-0000-00009F000000}"/>
    <cellStyle name="60% - Accent3 3" xfId="244" xr:uid="{00000000-0005-0000-0000-0000A0000000}"/>
    <cellStyle name="60% - Accent3 4" xfId="360" xr:uid="{00000000-0005-0000-0000-0000A1000000}"/>
    <cellStyle name="60% - Accent3 5" xfId="364" xr:uid="{00000000-0005-0000-0000-0000A2000000}"/>
    <cellStyle name="60% - Accent3 6" xfId="367" xr:uid="{00000000-0005-0000-0000-0000A3000000}"/>
    <cellStyle name="60% - Accent3 7" xfId="369" xr:uid="{00000000-0005-0000-0000-0000A4000000}"/>
    <cellStyle name="60% - Accent4 2" xfId="264" xr:uid="{00000000-0005-0000-0000-0000A5000000}"/>
    <cellStyle name="60% - Accent4 2 2" xfId="372" xr:uid="{00000000-0005-0000-0000-0000A6000000}"/>
    <cellStyle name="60% - Accent4 3" xfId="269" xr:uid="{00000000-0005-0000-0000-0000A7000000}"/>
    <cellStyle name="60% - Accent4 4" xfId="375" xr:uid="{00000000-0005-0000-0000-0000A8000000}"/>
    <cellStyle name="60% - Accent4 5" xfId="379" xr:uid="{00000000-0005-0000-0000-0000A9000000}"/>
    <cellStyle name="60% - Accent4 6" xfId="381" xr:uid="{00000000-0005-0000-0000-0000AA000000}"/>
    <cellStyle name="60% - Accent4 7" xfId="8" xr:uid="{00000000-0005-0000-0000-0000AB000000}"/>
    <cellStyle name="60% - Accent5 2" xfId="279" xr:uid="{00000000-0005-0000-0000-0000AC000000}"/>
    <cellStyle name="60% - Accent5 2 2" xfId="382" xr:uid="{00000000-0005-0000-0000-0000AD000000}"/>
    <cellStyle name="60% - Accent5 3" xfId="282" xr:uid="{00000000-0005-0000-0000-0000AE000000}"/>
    <cellStyle name="60% - Accent5 4" xfId="383" xr:uid="{00000000-0005-0000-0000-0000AF000000}"/>
    <cellStyle name="60% - Accent5 5" xfId="386" xr:uid="{00000000-0005-0000-0000-0000B0000000}"/>
    <cellStyle name="60% - Accent5 6" xfId="387" xr:uid="{00000000-0005-0000-0000-0000B1000000}"/>
    <cellStyle name="60% - Accent5 7" xfId="388" xr:uid="{00000000-0005-0000-0000-0000B2000000}"/>
    <cellStyle name="60% - Accent6 2" xfId="290" xr:uid="{00000000-0005-0000-0000-0000B3000000}"/>
    <cellStyle name="60% - Accent6 2 2" xfId="389" xr:uid="{00000000-0005-0000-0000-0000B4000000}"/>
    <cellStyle name="60% - Accent6 3" xfId="293" xr:uid="{00000000-0005-0000-0000-0000B5000000}"/>
    <cellStyle name="60% - Accent6 4" xfId="391" xr:uid="{00000000-0005-0000-0000-0000B6000000}"/>
    <cellStyle name="60% - Accent6 5" xfId="392" xr:uid="{00000000-0005-0000-0000-0000B7000000}"/>
    <cellStyle name="60% - Accent6 6" xfId="393" xr:uid="{00000000-0005-0000-0000-0000B8000000}"/>
    <cellStyle name="60% - Accent6 7" xfId="394" xr:uid="{00000000-0005-0000-0000-0000B9000000}"/>
    <cellStyle name="60% - Colore 1" xfId="399" xr:uid="{00000000-0005-0000-0000-0000BA000000}"/>
    <cellStyle name="60% - Colore 2" xfId="401" xr:uid="{00000000-0005-0000-0000-0000BB000000}"/>
    <cellStyle name="60% - Colore 3" xfId="404" xr:uid="{00000000-0005-0000-0000-0000BC000000}"/>
    <cellStyle name="60% - Colore 4" xfId="408" xr:uid="{00000000-0005-0000-0000-0000BD000000}"/>
    <cellStyle name="60% - Colore 5" xfId="184" xr:uid="{00000000-0005-0000-0000-0000BE000000}"/>
    <cellStyle name="60% - Colore 6" xfId="189" xr:uid="{00000000-0005-0000-0000-0000BF000000}"/>
    <cellStyle name="60% - Cor1" xfId="410" xr:uid="{00000000-0005-0000-0000-0000C0000000}"/>
    <cellStyle name="60% - Cor2" xfId="411" xr:uid="{00000000-0005-0000-0000-0000C1000000}"/>
    <cellStyle name="60% - Cor3" xfId="30" xr:uid="{00000000-0005-0000-0000-0000C2000000}"/>
    <cellStyle name="60% - Cor4" xfId="57" xr:uid="{00000000-0005-0000-0000-0000C3000000}"/>
    <cellStyle name="60% - Cor5" xfId="65" xr:uid="{00000000-0005-0000-0000-0000C4000000}"/>
    <cellStyle name="60% - Cor6" xfId="67" xr:uid="{00000000-0005-0000-0000-0000C5000000}"/>
    <cellStyle name="Accent1 2" xfId="413" xr:uid="{00000000-0005-0000-0000-0000C6000000}"/>
    <cellStyle name="Accent1 2 2" xfId="415" xr:uid="{00000000-0005-0000-0000-0000C7000000}"/>
    <cellStyle name="Accent1 3" xfId="417" xr:uid="{00000000-0005-0000-0000-0000C8000000}"/>
    <cellStyle name="Accent1 4" xfId="419" xr:uid="{00000000-0005-0000-0000-0000C9000000}"/>
    <cellStyle name="Accent1 5" xfId="422" xr:uid="{00000000-0005-0000-0000-0000CA000000}"/>
    <cellStyle name="Accent1 6" xfId="425" xr:uid="{00000000-0005-0000-0000-0000CB000000}"/>
    <cellStyle name="Accent1 7" xfId="428" xr:uid="{00000000-0005-0000-0000-0000CC000000}"/>
    <cellStyle name="Accent2 2" xfId="430" xr:uid="{00000000-0005-0000-0000-0000CD000000}"/>
    <cellStyle name="Accent2 2 2" xfId="72" xr:uid="{00000000-0005-0000-0000-0000CE000000}"/>
    <cellStyle name="Accent2 3" xfId="432" xr:uid="{00000000-0005-0000-0000-0000CF000000}"/>
    <cellStyle name="Accent2 4" xfId="434" xr:uid="{00000000-0005-0000-0000-0000D0000000}"/>
    <cellStyle name="Accent2 5" xfId="436" xr:uid="{00000000-0005-0000-0000-0000D1000000}"/>
    <cellStyle name="Accent2 6" xfId="438" xr:uid="{00000000-0005-0000-0000-0000D2000000}"/>
    <cellStyle name="Accent2 7" xfId="440" xr:uid="{00000000-0005-0000-0000-0000D3000000}"/>
    <cellStyle name="Accent3 2" xfId="442" xr:uid="{00000000-0005-0000-0000-0000D4000000}"/>
    <cellStyle name="Accent3 2 2" xfId="445" xr:uid="{00000000-0005-0000-0000-0000D5000000}"/>
    <cellStyle name="Accent3 3" xfId="38" xr:uid="{00000000-0005-0000-0000-0000D6000000}"/>
    <cellStyle name="Accent3 4" xfId="1" xr:uid="{00000000-0005-0000-0000-0000D7000000}"/>
    <cellStyle name="Accent3 5" xfId="446" xr:uid="{00000000-0005-0000-0000-0000D8000000}"/>
    <cellStyle name="Accent3 6" xfId="447" xr:uid="{00000000-0005-0000-0000-0000D9000000}"/>
    <cellStyle name="Accent3 7" xfId="448" xr:uid="{00000000-0005-0000-0000-0000DA000000}"/>
    <cellStyle name="Accent4 2" xfId="70" xr:uid="{00000000-0005-0000-0000-0000DB000000}"/>
    <cellStyle name="Accent4 2 2" xfId="450" xr:uid="{00000000-0005-0000-0000-0000DC000000}"/>
    <cellStyle name="Accent4 3" xfId="451" xr:uid="{00000000-0005-0000-0000-0000DD000000}"/>
    <cellStyle name="Accent4 4" xfId="452" xr:uid="{00000000-0005-0000-0000-0000DE000000}"/>
    <cellStyle name="Accent4 5" xfId="453" xr:uid="{00000000-0005-0000-0000-0000DF000000}"/>
    <cellStyle name="Accent4 6" xfId="454" xr:uid="{00000000-0005-0000-0000-0000E0000000}"/>
    <cellStyle name="Accent4 7" xfId="409" xr:uid="{00000000-0005-0000-0000-0000E1000000}"/>
    <cellStyle name="Accent5 2" xfId="165" xr:uid="{00000000-0005-0000-0000-0000E2000000}"/>
    <cellStyle name="Accent5 2 2" xfId="357" xr:uid="{00000000-0005-0000-0000-0000E3000000}"/>
    <cellStyle name="Accent5 3" xfId="168" xr:uid="{00000000-0005-0000-0000-0000E4000000}"/>
    <cellStyle name="Accent5 4" xfId="170" xr:uid="{00000000-0005-0000-0000-0000E5000000}"/>
    <cellStyle name="Accent5 5" xfId="173" xr:uid="{00000000-0005-0000-0000-0000E6000000}"/>
    <cellStyle name="Accent5 6" xfId="176" xr:uid="{00000000-0005-0000-0000-0000E7000000}"/>
    <cellStyle name="Accent5 7" xfId="179" xr:uid="{00000000-0005-0000-0000-0000E8000000}"/>
    <cellStyle name="Accent6 2" xfId="449" xr:uid="{00000000-0005-0000-0000-0000E9000000}"/>
    <cellStyle name="Accent6 2 2" xfId="22" xr:uid="{00000000-0005-0000-0000-0000EA000000}"/>
    <cellStyle name="Accent6 3" xfId="455" xr:uid="{00000000-0005-0000-0000-0000EB000000}"/>
    <cellStyle name="Accent6 4" xfId="456" xr:uid="{00000000-0005-0000-0000-0000EC000000}"/>
    <cellStyle name="Accent6 5" xfId="459" xr:uid="{00000000-0005-0000-0000-0000ED000000}"/>
    <cellStyle name="Accent6 6" xfId="462" xr:uid="{00000000-0005-0000-0000-0000EE000000}"/>
    <cellStyle name="Accent6 7" xfId="465" xr:uid="{00000000-0005-0000-0000-0000EF000000}"/>
    <cellStyle name="Aksentti1" xfId="467" xr:uid="{00000000-0005-0000-0000-0000F0000000}"/>
    <cellStyle name="Aksentti2" xfId="469" xr:uid="{00000000-0005-0000-0000-0000F1000000}"/>
    <cellStyle name="Aksentti3" xfId="471" xr:uid="{00000000-0005-0000-0000-0000F2000000}"/>
    <cellStyle name="Aksentti4" xfId="472" xr:uid="{00000000-0005-0000-0000-0000F3000000}"/>
    <cellStyle name="Aksentti5" xfId="473" xr:uid="{00000000-0005-0000-0000-0000F4000000}"/>
    <cellStyle name="Aksentti6" xfId="474" xr:uid="{00000000-0005-0000-0000-0000F5000000}"/>
    <cellStyle name="Avertissement" xfId="18" xr:uid="{00000000-0005-0000-0000-0000F6000000}"/>
    <cellStyle name="Bad 2" xfId="358" xr:uid="{00000000-0005-0000-0000-0000F7000000}"/>
    <cellStyle name="Bad 2 2" xfId="475" xr:uid="{00000000-0005-0000-0000-0000F8000000}"/>
    <cellStyle name="Bad 3" xfId="11" xr:uid="{00000000-0005-0000-0000-0000F9000000}"/>
    <cellStyle name="Bad 4" xfId="476" xr:uid="{00000000-0005-0000-0000-0000FA000000}"/>
    <cellStyle name="Bad 5" xfId="477" xr:uid="{00000000-0005-0000-0000-0000FB000000}"/>
    <cellStyle name="Bad 6" xfId="478" xr:uid="{00000000-0005-0000-0000-0000FC000000}"/>
    <cellStyle name="Bad 7" xfId="479" xr:uid="{00000000-0005-0000-0000-0000FD000000}"/>
    <cellStyle name="Cabeçalho 1" xfId="347" xr:uid="{00000000-0005-0000-0000-0000FE000000}"/>
    <cellStyle name="Cabeçalho 2" xfId="351" xr:uid="{00000000-0005-0000-0000-0000FF000000}"/>
    <cellStyle name="Cabeçalho 3" xfId="352" xr:uid="{00000000-0005-0000-0000-000000010000}"/>
    <cellStyle name="Cabeçalho 4" xfId="354" xr:uid="{00000000-0005-0000-0000-000001010000}"/>
    <cellStyle name="Calcolo" xfId="273" xr:uid="{00000000-0005-0000-0000-000002010000}"/>
    <cellStyle name="Calcul" xfId="150" xr:uid="{00000000-0005-0000-0000-000003010000}"/>
    <cellStyle name="Calculation 2" xfId="480" xr:uid="{00000000-0005-0000-0000-000004010000}"/>
    <cellStyle name="Calculation 2 2" xfId="17" xr:uid="{00000000-0005-0000-0000-000005010000}"/>
    <cellStyle name="Calculation 3" xfId="481" xr:uid="{00000000-0005-0000-0000-000006010000}"/>
    <cellStyle name="Calculation 4" xfId="484" xr:uid="{00000000-0005-0000-0000-000007010000}"/>
    <cellStyle name="Calculation 5" xfId="487" xr:uid="{00000000-0005-0000-0000-000008010000}"/>
    <cellStyle name="Calculation 6" xfId="490" xr:uid="{00000000-0005-0000-0000-000009010000}"/>
    <cellStyle name="Calculation 7" xfId="493" xr:uid="{00000000-0005-0000-0000-00000A010000}"/>
    <cellStyle name="Cálculo" xfId="441" xr:uid="{00000000-0005-0000-0000-00000B010000}"/>
    <cellStyle name="Cella collegata" xfId="28" xr:uid="{00000000-0005-0000-0000-00000C010000}"/>
    <cellStyle name="Cella da controllare" xfId="496" xr:uid="{00000000-0005-0000-0000-00000D010000}"/>
    <cellStyle name="Cellule liée" xfId="398" xr:uid="{00000000-0005-0000-0000-00000E010000}"/>
    <cellStyle name="Célula Ligada" xfId="405" xr:uid="{00000000-0005-0000-0000-00000F010000}"/>
    <cellStyle name="Check Cell 2" xfId="192" xr:uid="{00000000-0005-0000-0000-000010010000}"/>
    <cellStyle name="Check Cell 2 2" xfId="326" xr:uid="{00000000-0005-0000-0000-000011010000}"/>
    <cellStyle name="Check Cell 3" xfId="194" xr:uid="{00000000-0005-0000-0000-000012010000}"/>
    <cellStyle name="Check Cell 4" xfId="197" xr:uid="{00000000-0005-0000-0000-000013010000}"/>
    <cellStyle name="Check Cell 5" xfId="497" xr:uid="{00000000-0005-0000-0000-000014010000}"/>
    <cellStyle name="Check Cell 6" xfId="498" xr:uid="{00000000-0005-0000-0000-000015010000}"/>
    <cellStyle name="Check Cell 7" xfId="499" xr:uid="{00000000-0005-0000-0000-000016010000}"/>
    <cellStyle name="Colore 1" xfId="501" xr:uid="{00000000-0005-0000-0000-000017010000}"/>
    <cellStyle name="Colore 2" xfId="503" xr:uid="{00000000-0005-0000-0000-000018010000}"/>
    <cellStyle name="Colore 3" xfId="505" xr:uid="{00000000-0005-0000-0000-000019010000}"/>
    <cellStyle name="Colore 4" xfId="507" xr:uid="{00000000-0005-0000-0000-00001A010000}"/>
    <cellStyle name="Colore 5" xfId="509" xr:uid="{00000000-0005-0000-0000-00001B010000}"/>
    <cellStyle name="Colore 6" xfId="304" xr:uid="{00000000-0005-0000-0000-00001C010000}"/>
    <cellStyle name="Comma 10" xfId="512" xr:uid="{00000000-0005-0000-0000-00001D010000}"/>
    <cellStyle name="Comma 10 10" xfId="146" xr:uid="{00000000-0005-0000-0000-00001E010000}"/>
    <cellStyle name="Comma 10 11" xfId="149" xr:uid="{00000000-0005-0000-0000-00001F010000}"/>
    <cellStyle name="Comma 10 12" xfId="155" xr:uid="{00000000-0005-0000-0000-000020010000}"/>
    <cellStyle name="Comma 10 13" xfId="157" xr:uid="{00000000-0005-0000-0000-000021010000}"/>
    <cellStyle name="Comma 10 14" xfId="52" xr:uid="{00000000-0005-0000-0000-000022010000}"/>
    <cellStyle name="Comma 10 15" xfId="60" xr:uid="{00000000-0005-0000-0000-000023010000}"/>
    <cellStyle name="Comma 10 16" xfId="26" xr:uid="{00000000-0005-0000-0000-000024010000}"/>
    <cellStyle name="Comma 10 17" xfId="14" xr:uid="{00000000-0005-0000-0000-000025010000}"/>
    <cellStyle name="Comma 10 18" xfId="69" xr:uid="{00000000-0005-0000-0000-000026010000}"/>
    <cellStyle name="Comma 10 2" xfId="172" xr:uid="{00000000-0005-0000-0000-000027010000}"/>
    <cellStyle name="Comma 10 3" xfId="175" xr:uid="{00000000-0005-0000-0000-000028010000}"/>
    <cellStyle name="Comma 10 4" xfId="178" xr:uid="{00000000-0005-0000-0000-000029010000}"/>
    <cellStyle name="Comma 10 5" xfId="513" xr:uid="{00000000-0005-0000-0000-00002A010000}"/>
    <cellStyle name="Comma 10 6" xfId="514" xr:uid="{00000000-0005-0000-0000-00002B010000}"/>
    <cellStyle name="Comma 10 7" xfId="515" xr:uid="{00000000-0005-0000-0000-00002C010000}"/>
    <cellStyle name="Comma 10 8" xfId="516" xr:uid="{00000000-0005-0000-0000-00002D010000}"/>
    <cellStyle name="Comma 10 9" xfId="517" xr:uid="{00000000-0005-0000-0000-00002E010000}"/>
    <cellStyle name="Comma 11" xfId="520" xr:uid="{00000000-0005-0000-0000-00002F010000}"/>
    <cellStyle name="Comma 11 10" xfId="521" xr:uid="{00000000-0005-0000-0000-000030010000}"/>
    <cellStyle name="Comma 11 11" xfId="522" xr:uid="{00000000-0005-0000-0000-000031010000}"/>
    <cellStyle name="Comma 11 12" xfId="523" xr:uid="{00000000-0005-0000-0000-000032010000}"/>
    <cellStyle name="Comma 11 13" xfId="524" xr:uid="{00000000-0005-0000-0000-000033010000}"/>
    <cellStyle name="Comma 11 14" xfId="525" xr:uid="{00000000-0005-0000-0000-000034010000}"/>
    <cellStyle name="Comma 11 15" xfId="527" xr:uid="{00000000-0005-0000-0000-000035010000}"/>
    <cellStyle name="Comma 11 16" xfId="529" xr:uid="{00000000-0005-0000-0000-000036010000}"/>
    <cellStyle name="Comma 11 17" xfId="532" xr:uid="{00000000-0005-0000-0000-000037010000}"/>
    <cellStyle name="Comma 11 18" xfId="534" xr:uid="{00000000-0005-0000-0000-000038010000}"/>
    <cellStyle name="Comma 11 2" xfId="457" xr:uid="{00000000-0005-0000-0000-000039010000}"/>
    <cellStyle name="Comma 11 3" xfId="460" xr:uid="{00000000-0005-0000-0000-00003A010000}"/>
    <cellStyle name="Comma 11 4" xfId="463" xr:uid="{00000000-0005-0000-0000-00003B010000}"/>
    <cellStyle name="Comma 11 5" xfId="535" xr:uid="{00000000-0005-0000-0000-00003C010000}"/>
    <cellStyle name="Comma 11 6" xfId="538" xr:uid="{00000000-0005-0000-0000-00003D010000}"/>
    <cellStyle name="Comma 11 7" xfId="540" xr:uid="{00000000-0005-0000-0000-00003E010000}"/>
    <cellStyle name="Comma 11 8" xfId="542" xr:uid="{00000000-0005-0000-0000-00003F010000}"/>
    <cellStyle name="Comma 11 9" xfId="544" xr:uid="{00000000-0005-0000-0000-000040010000}"/>
    <cellStyle name="Comma 12" xfId="548" xr:uid="{00000000-0005-0000-0000-000041010000}"/>
    <cellStyle name="Comma 12 10" xfId="549" xr:uid="{00000000-0005-0000-0000-000042010000}"/>
    <cellStyle name="Comma 12 11" xfId="550" xr:uid="{00000000-0005-0000-0000-000043010000}"/>
    <cellStyle name="Comma 12 12" xfId="551" xr:uid="{00000000-0005-0000-0000-000044010000}"/>
    <cellStyle name="Comma 12 13" xfId="552" xr:uid="{00000000-0005-0000-0000-000045010000}"/>
    <cellStyle name="Comma 12 14" xfId="553" xr:uid="{00000000-0005-0000-0000-000046010000}"/>
    <cellStyle name="Comma 12 15" xfId="554" xr:uid="{00000000-0005-0000-0000-000047010000}"/>
    <cellStyle name="Comma 12 16" xfId="555" xr:uid="{00000000-0005-0000-0000-000048010000}"/>
    <cellStyle name="Comma 12 17" xfId="556" xr:uid="{00000000-0005-0000-0000-000049010000}"/>
    <cellStyle name="Comma 12 18" xfId="558" xr:uid="{00000000-0005-0000-0000-00004A010000}"/>
    <cellStyle name="Comma 12 2" xfId="560" xr:uid="{00000000-0005-0000-0000-00004B010000}"/>
    <cellStyle name="Comma 12 3" xfId="495" xr:uid="{00000000-0005-0000-0000-00004C010000}"/>
    <cellStyle name="Comma 12 4" xfId="562" xr:uid="{00000000-0005-0000-0000-00004D010000}"/>
    <cellStyle name="Comma 12 5" xfId="564" xr:uid="{00000000-0005-0000-0000-00004E010000}"/>
    <cellStyle name="Comma 12 6" xfId="200" xr:uid="{00000000-0005-0000-0000-00004F010000}"/>
    <cellStyle name="Comma 12 7" xfId="204" xr:uid="{00000000-0005-0000-0000-000050010000}"/>
    <cellStyle name="Comma 12 8" xfId="209" xr:uid="{00000000-0005-0000-0000-000051010000}"/>
    <cellStyle name="Comma 12 9" xfId="213" xr:uid="{00000000-0005-0000-0000-000052010000}"/>
    <cellStyle name="Comma 13" xfId="568" xr:uid="{00000000-0005-0000-0000-000053010000}"/>
    <cellStyle name="Comma 13 10" xfId="570" xr:uid="{00000000-0005-0000-0000-000054010000}"/>
    <cellStyle name="Comma 13 11" xfId="572" xr:uid="{00000000-0005-0000-0000-000055010000}"/>
    <cellStyle name="Comma 13 12" xfId="574" xr:uid="{00000000-0005-0000-0000-000056010000}"/>
    <cellStyle name="Comma 13 13" xfId="576" xr:uid="{00000000-0005-0000-0000-000057010000}"/>
    <cellStyle name="Comma 13 14" xfId="578" xr:uid="{00000000-0005-0000-0000-000058010000}"/>
    <cellStyle name="Comma 13 15" xfId="6" xr:uid="{00000000-0005-0000-0000-000059010000}"/>
    <cellStyle name="Comma 13 16" xfId="580" xr:uid="{00000000-0005-0000-0000-00005A010000}"/>
    <cellStyle name="Comma 13 17" xfId="581" xr:uid="{00000000-0005-0000-0000-00005B010000}"/>
    <cellStyle name="Comma 13 18" xfId="582" xr:uid="{00000000-0005-0000-0000-00005C010000}"/>
    <cellStyle name="Comma 13 2" xfId="583" xr:uid="{00000000-0005-0000-0000-00005D010000}"/>
    <cellStyle name="Comma 13 3" xfId="584" xr:uid="{00000000-0005-0000-0000-00005E010000}"/>
    <cellStyle name="Comma 13 4" xfId="585" xr:uid="{00000000-0005-0000-0000-00005F010000}"/>
    <cellStyle name="Comma 13 5" xfId="586" xr:uid="{00000000-0005-0000-0000-000060010000}"/>
    <cellStyle name="Comma 13 6" xfId="587" xr:uid="{00000000-0005-0000-0000-000061010000}"/>
    <cellStyle name="Comma 13 7" xfId="588" xr:uid="{00000000-0005-0000-0000-000062010000}"/>
    <cellStyle name="Comma 13 8" xfId="395" xr:uid="{00000000-0005-0000-0000-000063010000}"/>
    <cellStyle name="Comma 13 9" xfId="400" xr:uid="{00000000-0005-0000-0000-000064010000}"/>
    <cellStyle name="Comma 14" xfId="590" xr:uid="{00000000-0005-0000-0000-000065010000}"/>
    <cellStyle name="Comma 14 10" xfId="45" xr:uid="{00000000-0005-0000-0000-000066010000}"/>
    <cellStyle name="Comma 14 11" xfId="53" xr:uid="{00000000-0005-0000-0000-000067010000}"/>
    <cellStyle name="Comma 14 12" xfId="61" xr:uid="{00000000-0005-0000-0000-000068010000}"/>
    <cellStyle name="Comma 14 13" xfId="312" xr:uid="{00000000-0005-0000-0000-000069010000}"/>
    <cellStyle name="Comma 14 14" xfId="314" xr:uid="{00000000-0005-0000-0000-00006A010000}"/>
    <cellStyle name="Comma 14 15" xfId="316" xr:uid="{00000000-0005-0000-0000-00006B010000}"/>
    <cellStyle name="Comma 14 16" xfId="2" xr:uid="{00000000-0005-0000-0000-00006C010000}"/>
    <cellStyle name="Comma 14 17" xfId="12" xr:uid="{00000000-0005-0000-0000-00006D010000}"/>
    <cellStyle name="Comma 14 18" xfId="309" xr:uid="{00000000-0005-0000-0000-00006E010000}"/>
    <cellStyle name="Comma 14 2" xfId="593" xr:uid="{00000000-0005-0000-0000-00006F010000}"/>
    <cellStyle name="Comma 14 3" xfId="597" xr:uid="{00000000-0005-0000-0000-000070010000}"/>
    <cellStyle name="Comma 14 4" xfId="373" xr:uid="{00000000-0005-0000-0000-000071010000}"/>
    <cellStyle name="Comma 14 5" xfId="600" xr:uid="{00000000-0005-0000-0000-000072010000}"/>
    <cellStyle name="Comma 14 6" xfId="601" xr:uid="{00000000-0005-0000-0000-000073010000}"/>
    <cellStyle name="Comma 14 7" xfId="332" xr:uid="{00000000-0005-0000-0000-000074010000}"/>
    <cellStyle name="Comma 14 8" xfId="334" xr:uid="{00000000-0005-0000-0000-000075010000}"/>
    <cellStyle name="Comma 14 9" xfId="336" xr:uid="{00000000-0005-0000-0000-000076010000}"/>
    <cellStyle name="Comma 15" xfId="603" xr:uid="{00000000-0005-0000-0000-000077010000}"/>
    <cellStyle name="Comma 15 10" xfId="421" xr:uid="{00000000-0005-0000-0000-000078010000}"/>
    <cellStyle name="Comma 15 11" xfId="424" xr:uid="{00000000-0005-0000-0000-000079010000}"/>
    <cellStyle name="Comma 15 12" xfId="427" xr:uid="{00000000-0005-0000-0000-00007A010000}"/>
    <cellStyle name="Comma 15 13" xfId="605" xr:uid="{00000000-0005-0000-0000-00007B010000}"/>
    <cellStyle name="Comma 15 14" xfId="608" xr:uid="{00000000-0005-0000-0000-00007C010000}"/>
    <cellStyle name="Comma 15 15" xfId="610" xr:uid="{00000000-0005-0000-0000-00007D010000}"/>
    <cellStyle name="Comma 15 16" xfId="612" xr:uid="{00000000-0005-0000-0000-00007E010000}"/>
    <cellStyle name="Comma 15 17" xfId="614" xr:uid="{00000000-0005-0000-0000-00007F010000}"/>
    <cellStyle name="Comma 15 18" xfId="616" xr:uid="{00000000-0005-0000-0000-000080010000}"/>
    <cellStyle name="Comma 15 2" xfId="619" xr:uid="{00000000-0005-0000-0000-000081010000}"/>
    <cellStyle name="Comma 15 3" xfId="622" xr:uid="{00000000-0005-0000-0000-000082010000}"/>
    <cellStyle name="Comma 15 4" xfId="625" xr:uid="{00000000-0005-0000-0000-000083010000}"/>
    <cellStyle name="Comma 15 5" xfId="116" xr:uid="{00000000-0005-0000-0000-000084010000}"/>
    <cellStyle name="Comma 15 6" xfId="627" xr:uid="{00000000-0005-0000-0000-000085010000}"/>
    <cellStyle name="Comma 15 7" xfId="342" xr:uid="{00000000-0005-0000-0000-000086010000}"/>
    <cellStyle name="Comma 15 8" xfId="346" xr:uid="{00000000-0005-0000-0000-000087010000}"/>
    <cellStyle name="Comma 15 9" xfId="350" xr:uid="{00000000-0005-0000-0000-000088010000}"/>
    <cellStyle name="Comma 16" xfId="592" xr:uid="{00000000-0005-0000-0000-000089010000}"/>
    <cellStyle name="Comma 16 10" xfId="458" xr:uid="{00000000-0005-0000-0000-00008A010000}"/>
    <cellStyle name="Comma 16 11" xfId="461" xr:uid="{00000000-0005-0000-0000-00008B010000}"/>
    <cellStyle name="Comma 16 12" xfId="464" xr:uid="{00000000-0005-0000-0000-00008C010000}"/>
    <cellStyle name="Comma 16 13" xfId="536" xr:uid="{00000000-0005-0000-0000-00008D010000}"/>
    <cellStyle name="Comma 16 14" xfId="539" xr:uid="{00000000-0005-0000-0000-00008E010000}"/>
    <cellStyle name="Comma 16 15" xfId="541" xr:uid="{00000000-0005-0000-0000-00008F010000}"/>
    <cellStyle name="Comma 16 16" xfId="543" xr:uid="{00000000-0005-0000-0000-000090010000}"/>
    <cellStyle name="Comma 16 17" xfId="545" xr:uid="{00000000-0005-0000-0000-000091010000}"/>
    <cellStyle name="Comma 16 18" xfId="628" xr:uid="{00000000-0005-0000-0000-000092010000}"/>
    <cellStyle name="Comma 16 2" xfId="630" xr:uid="{00000000-0005-0000-0000-000093010000}"/>
    <cellStyle name="Comma 16 3" xfId="226" xr:uid="{00000000-0005-0000-0000-000094010000}"/>
    <cellStyle name="Comma 16 4" xfId="233" xr:uid="{00000000-0005-0000-0000-000095010000}"/>
    <cellStyle name="Comma 16 5" xfId="238" xr:uid="{00000000-0005-0000-0000-000096010000}"/>
    <cellStyle name="Comma 16 6" xfId="241" xr:uid="{00000000-0005-0000-0000-000097010000}"/>
    <cellStyle name="Comma 16 7" xfId="40" xr:uid="{00000000-0005-0000-0000-000098010000}"/>
    <cellStyle name="Comma 16 8" xfId="245" xr:uid="{00000000-0005-0000-0000-000099010000}"/>
    <cellStyle name="Comma 16 9" xfId="361" xr:uid="{00000000-0005-0000-0000-00009A010000}"/>
    <cellStyle name="Comma 17" xfId="595" xr:uid="{00000000-0005-0000-0000-00009B010000}"/>
    <cellStyle name="Comma 17 10" xfId="631" xr:uid="{00000000-0005-0000-0000-00009C010000}"/>
    <cellStyle name="Comma 17 11" xfId="227" xr:uid="{00000000-0005-0000-0000-00009D010000}"/>
    <cellStyle name="Comma 17 12" xfId="234" xr:uid="{00000000-0005-0000-0000-00009E010000}"/>
    <cellStyle name="Comma 17 13" xfId="239" xr:uid="{00000000-0005-0000-0000-00009F010000}"/>
    <cellStyle name="Comma 17 14" xfId="242" xr:uid="{00000000-0005-0000-0000-0000A0010000}"/>
    <cellStyle name="Comma 17 15" xfId="41" xr:uid="{00000000-0005-0000-0000-0000A1010000}"/>
    <cellStyle name="Comma 17 16" xfId="246" xr:uid="{00000000-0005-0000-0000-0000A2010000}"/>
    <cellStyle name="Comma 17 17" xfId="362" xr:uid="{00000000-0005-0000-0000-0000A3010000}"/>
    <cellStyle name="Comma 17 18" xfId="365" xr:uid="{00000000-0005-0000-0000-0000A4010000}"/>
    <cellStyle name="Comma 17 2" xfId="634" xr:uid="{00000000-0005-0000-0000-0000A5010000}"/>
    <cellStyle name="Comma 17 3" xfId="249" xr:uid="{00000000-0005-0000-0000-0000A6010000}"/>
    <cellStyle name="Comma 17 4" xfId="252" xr:uid="{00000000-0005-0000-0000-0000A7010000}"/>
    <cellStyle name="Comma 17 5" xfId="256" xr:uid="{00000000-0005-0000-0000-0000A8010000}"/>
    <cellStyle name="Comma 17 6" xfId="260" xr:uid="{00000000-0005-0000-0000-0000A9010000}"/>
    <cellStyle name="Comma 17 7" xfId="265" xr:uid="{00000000-0005-0000-0000-0000AA010000}"/>
    <cellStyle name="Comma 17 8" xfId="270" xr:uid="{00000000-0005-0000-0000-0000AB010000}"/>
    <cellStyle name="Comma 17 9" xfId="376" xr:uid="{00000000-0005-0000-0000-0000AC010000}"/>
    <cellStyle name="Comma 18" xfId="371" xr:uid="{00000000-0005-0000-0000-0000AD010000}"/>
    <cellStyle name="Comma 18 10" xfId="33" xr:uid="{00000000-0005-0000-0000-0000AE010000}"/>
    <cellStyle name="Comma 18 11" xfId="79" xr:uid="{00000000-0005-0000-0000-0000AF010000}"/>
    <cellStyle name="Comma 18 12" xfId="84" xr:uid="{00000000-0005-0000-0000-0000B0010000}"/>
    <cellStyle name="Comma 18 13" xfId="89" xr:uid="{00000000-0005-0000-0000-0000B1010000}"/>
    <cellStyle name="Comma 18 14" xfId="93" xr:uid="{00000000-0005-0000-0000-0000B2010000}"/>
    <cellStyle name="Comma 18 15" xfId="97" xr:uid="{00000000-0005-0000-0000-0000B3010000}"/>
    <cellStyle name="Comma 18 16" xfId="306" xr:uid="{00000000-0005-0000-0000-0000B4010000}"/>
    <cellStyle name="Comma 18 17" xfId="635" xr:uid="{00000000-0005-0000-0000-0000B5010000}"/>
    <cellStyle name="Comma 18 18" xfId="636" xr:uid="{00000000-0005-0000-0000-0000B6010000}"/>
    <cellStyle name="Comma 18 2" xfId="103" xr:uid="{00000000-0005-0000-0000-0000B7010000}"/>
    <cellStyle name="Comma 18 3" xfId="105" xr:uid="{00000000-0005-0000-0000-0000B8010000}"/>
    <cellStyle name="Comma 18 4" xfId="108" xr:uid="{00000000-0005-0000-0000-0000B9010000}"/>
    <cellStyle name="Comma 18 5" xfId="275" xr:uid="{00000000-0005-0000-0000-0000BA010000}"/>
    <cellStyle name="Comma 18 6" xfId="277" xr:uid="{00000000-0005-0000-0000-0000BB010000}"/>
    <cellStyle name="Comma 18 7" xfId="280" xr:uid="{00000000-0005-0000-0000-0000BC010000}"/>
    <cellStyle name="Comma 18 8" xfId="283" xr:uid="{00000000-0005-0000-0000-0000BD010000}"/>
    <cellStyle name="Comma 18 9" xfId="384" xr:uid="{00000000-0005-0000-0000-0000BE010000}"/>
    <cellStyle name="Comma 19" xfId="599" xr:uid="{00000000-0005-0000-0000-0000BF010000}"/>
    <cellStyle name="Comma 19 10" xfId="637" xr:uid="{00000000-0005-0000-0000-0000C0010000}"/>
    <cellStyle name="Comma 19 11" xfId="230" xr:uid="{00000000-0005-0000-0000-0000C1010000}"/>
    <cellStyle name="Comma 19 12" xfId="638" xr:uid="{00000000-0005-0000-0000-0000C2010000}"/>
    <cellStyle name="Comma 19 13" xfId="639" xr:uid="{00000000-0005-0000-0000-0000C3010000}"/>
    <cellStyle name="Comma 19 14" xfId="640" xr:uid="{00000000-0005-0000-0000-0000C4010000}"/>
    <cellStyle name="Comma 19 15" xfId="641" xr:uid="{00000000-0005-0000-0000-0000C5010000}"/>
    <cellStyle name="Comma 19 16" xfId="642" xr:uid="{00000000-0005-0000-0000-0000C6010000}"/>
    <cellStyle name="Comma 19 17" xfId="643" xr:uid="{00000000-0005-0000-0000-0000C7010000}"/>
    <cellStyle name="Comma 19 18" xfId="645" xr:uid="{00000000-0005-0000-0000-0000C8010000}"/>
    <cellStyle name="Comma 19 2" xfId="120" xr:uid="{00000000-0005-0000-0000-0000C9010000}"/>
    <cellStyle name="Comma 19 3" xfId="122" xr:uid="{00000000-0005-0000-0000-0000CA010000}"/>
    <cellStyle name="Comma 19 4" xfId="125" xr:uid="{00000000-0005-0000-0000-0000CB010000}"/>
    <cellStyle name="Comma 19 5" xfId="286" xr:uid="{00000000-0005-0000-0000-0000CC010000}"/>
    <cellStyle name="Comma 19 6" xfId="288" xr:uid="{00000000-0005-0000-0000-0000CD010000}"/>
    <cellStyle name="Comma 19 7" xfId="291" xr:uid="{00000000-0005-0000-0000-0000CE010000}"/>
    <cellStyle name="Comma 19 8" xfId="294" xr:uid="{00000000-0005-0000-0000-0000CF010000}"/>
    <cellStyle name="Comma 19 9" xfId="390" xr:uid="{00000000-0005-0000-0000-0000D0010000}"/>
    <cellStyle name="Comma 2" xfId="648" xr:uid="{00000000-0005-0000-0000-0000D1010000}"/>
    <cellStyle name="Comma 2 2" xfId="649" xr:uid="{00000000-0005-0000-0000-0000D2010000}"/>
    <cellStyle name="Comma 2 2 2" xfId="650" xr:uid="{00000000-0005-0000-0000-0000D3010000}"/>
    <cellStyle name="Comma 2 2 3" xfId="651" xr:uid="{00000000-0005-0000-0000-0000D4010000}"/>
    <cellStyle name="Comma 2 2 4" xfId="652" xr:uid="{00000000-0005-0000-0000-0000D5010000}"/>
    <cellStyle name="Comma 2 3" xfId="653" xr:uid="{00000000-0005-0000-0000-0000D6010000}"/>
    <cellStyle name="Comma 2 3 2" xfId="656" xr:uid="{00000000-0005-0000-0000-0000D7010000}"/>
    <cellStyle name="Comma 2 4" xfId="657" xr:uid="{00000000-0005-0000-0000-0000D8010000}"/>
    <cellStyle name="Comma 2 4 2" xfId="660" xr:uid="{00000000-0005-0000-0000-0000D9010000}"/>
    <cellStyle name="Comma 2 5" xfId="661" xr:uid="{00000000-0005-0000-0000-0000DA010000}"/>
    <cellStyle name="Comma 2 5 2" xfId="663" xr:uid="{00000000-0005-0000-0000-0000DB010000}"/>
    <cellStyle name="Comma 2 5 3" xfId="665" xr:uid="{00000000-0005-0000-0000-0000DC010000}"/>
    <cellStyle name="Comma 2 5 4" xfId="666" xr:uid="{00000000-0005-0000-0000-0000DD010000}"/>
    <cellStyle name="Comma 2 5 5" xfId="667" xr:uid="{00000000-0005-0000-0000-0000DE010000}"/>
    <cellStyle name="Comma 2 6" xfId="668" xr:uid="{00000000-0005-0000-0000-0000DF010000}"/>
    <cellStyle name="Comma 2 7" xfId="669" xr:uid="{00000000-0005-0000-0000-0000E0010000}"/>
    <cellStyle name="Comma 20" xfId="602" xr:uid="{00000000-0005-0000-0000-0000E1010000}"/>
    <cellStyle name="Comma 20 10" xfId="420" xr:uid="{00000000-0005-0000-0000-0000E2010000}"/>
    <cellStyle name="Comma 20 11" xfId="423" xr:uid="{00000000-0005-0000-0000-0000E3010000}"/>
    <cellStyle name="Comma 20 12" xfId="426" xr:uid="{00000000-0005-0000-0000-0000E4010000}"/>
    <cellStyle name="Comma 20 13" xfId="604" xr:uid="{00000000-0005-0000-0000-0000E5010000}"/>
    <cellStyle name="Comma 20 14" xfId="607" xr:uid="{00000000-0005-0000-0000-0000E6010000}"/>
    <cellStyle name="Comma 20 15" xfId="609" xr:uid="{00000000-0005-0000-0000-0000E7010000}"/>
    <cellStyle name="Comma 20 16" xfId="611" xr:uid="{00000000-0005-0000-0000-0000E8010000}"/>
    <cellStyle name="Comma 20 17" xfId="613" xr:uid="{00000000-0005-0000-0000-0000E9010000}"/>
    <cellStyle name="Comma 20 18" xfId="615" xr:uid="{00000000-0005-0000-0000-0000EA010000}"/>
    <cellStyle name="Comma 20 2" xfId="618" xr:uid="{00000000-0005-0000-0000-0000EB010000}"/>
    <cellStyle name="Comma 20 3" xfId="621" xr:uid="{00000000-0005-0000-0000-0000EC010000}"/>
    <cellStyle name="Comma 20 4" xfId="624" xr:uid="{00000000-0005-0000-0000-0000ED010000}"/>
    <cellStyle name="Comma 20 5" xfId="115" xr:uid="{00000000-0005-0000-0000-0000EE010000}"/>
    <cellStyle name="Comma 20 6" xfId="626" xr:uid="{00000000-0005-0000-0000-0000EF010000}"/>
    <cellStyle name="Comma 20 7" xfId="340" xr:uid="{00000000-0005-0000-0000-0000F0010000}"/>
    <cellStyle name="Comma 20 8" xfId="344" xr:uid="{00000000-0005-0000-0000-0000F1010000}"/>
    <cellStyle name="Comma 20 9" xfId="348" xr:uid="{00000000-0005-0000-0000-0000F2010000}"/>
    <cellStyle name="Comma 21" xfId="591" xr:uid="{00000000-0005-0000-0000-0000F3010000}"/>
    <cellStyle name="Comma 21 2" xfId="629" xr:uid="{00000000-0005-0000-0000-0000F4010000}"/>
    <cellStyle name="Comma 21 2 2" xfId="670" xr:uid="{00000000-0005-0000-0000-0000F5010000}"/>
    <cellStyle name="Comma 21 2 3" xfId="671" xr:uid="{00000000-0005-0000-0000-0000F6010000}"/>
    <cellStyle name="Comma 21 2 4" xfId="672" xr:uid="{00000000-0005-0000-0000-0000F7010000}"/>
    <cellStyle name="Comma 21 2 5" xfId="673" xr:uid="{00000000-0005-0000-0000-0000F8010000}"/>
    <cellStyle name="Comma 21 3" xfId="225" xr:uid="{00000000-0005-0000-0000-0000F9010000}"/>
    <cellStyle name="Comma 21 4" xfId="232" xr:uid="{00000000-0005-0000-0000-0000FA010000}"/>
    <cellStyle name="Comma 21 5" xfId="237" xr:uid="{00000000-0005-0000-0000-0000FB010000}"/>
    <cellStyle name="Comma 22" xfId="594" xr:uid="{00000000-0005-0000-0000-0000FC010000}"/>
    <cellStyle name="Comma 22 2" xfId="633" xr:uid="{00000000-0005-0000-0000-0000FD010000}"/>
    <cellStyle name="Comma 23" xfId="370" xr:uid="{00000000-0005-0000-0000-0000FE010000}"/>
    <cellStyle name="Comma 24" xfId="598" xr:uid="{00000000-0005-0000-0000-0000FF010000}"/>
    <cellStyle name="Comma 25" xfId="675" xr:uid="{00000000-0005-0000-0000-000000020000}"/>
    <cellStyle name="Comma 26" xfId="677" xr:uid="{00000000-0005-0000-0000-000001020000}"/>
    <cellStyle name="Comma 27" xfId="679" xr:uid="{00000000-0005-0000-0000-000002020000}"/>
    <cellStyle name="Comma 28" xfId="681" xr:uid="{00000000-0005-0000-0000-000003020000}"/>
    <cellStyle name="Comma 29" xfId="683" xr:uid="{00000000-0005-0000-0000-000004020000}"/>
    <cellStyle name="Comma 3" xfId="686" xr:uid="{00000000-0005-0000-0000-000005020000}"/>
    <cellStyle name="Comma 3 10" xfId="687" xr:uid="{00000000-0005-0000-0000-000006020000}"/>
    <cellStyle name="Comma 3 11" xfId="688" xr:uid="{00000000-0005-0000-0000-000007020000}"/>
    <cellStyle name="Comma 3 12" xfId="689" xr:uid="{00000000-0005-0000-0000-000008020000}"/>
    <cellStyle name="Comma 3 13" xfId="690" xr:uid="{00000000-0005-0000-0000-000009020000}"/>
    <cellStyle name="Comma 3 14" xfId="500" xr:uid="{00000000-0005-0000-0000-00000A020000}"/>
    <cellStyle name="Comma 3 15" xfId="502" xr:uid="{00000000-0005-0000-0000-00000B020000}"/>
    <cellStyle name="Comma 3 16" xfId="504" xr:uid="{00000000-0005-0000-0000-00000C020000}"/>
    <cellStyle name="Comma 3 17" xfId="506" xr:uid="{00000000-0005-0000-0000-00000D020000}"/>
    <cellStyle name="Comma 3 18" xfId="508" xr:uid="{00000000-0005-0000-0000-00000E020000}"/>
    <cellStyle name="Comma 3 19" xfId="303" xr:uid="{00000000-0005-0000-0000-00000F020000}"/>
    <cellStyle name="Comma 3 2" xfId="692" xr:uid="{00000000-0005-0000-0000-000010020000}"/>
    <cellStyle name="Comma 3 3" xfId="693" xr:uid="{00000000-0005-0000-0000-000011020000}"/>
    <cellStyle name="Comma 3 4" xfId="694" xr:uid="{00000000-0005-0000-0000-000012020000}"/>
    <cellStyle name="Comma 3 5" xfId="695" xr:uid="{00000000-0005-0000-0000-000013020000}"/>
    <cellStyle name="Comma 3 6" xfId="696" xr:uid="{00000000-0005-0000-0000-000014020000}"/>
    <cellStyle name="Comma 3 7" xfId="698" xr:uid="{00000000-0005-0000-0000-000015020000}"/>
    <cellStyle name="Comma 3 8" xfId="699" xr:uid="{00000000-0005-0000-0000-000016020000}"/>
    <cellStyle name="Comma 3 9" xfId="700" xr:uid="{00000000-0005-0000-0000-000017020000}"/>
    <cellStyle name="Comma 30" xfId="674" xr:uid="{00000000-0005-0000-0000-000018020000}"/>
    <cellStyle name="Comma 31" xfId="676" xr:uid="{00000000-0005-0000-0000-000019020000}"/>
    <cellStyle name="Comma 32" xfId="678" xr:uid="{00000000-0005-0000-0000-00001A020000}"/>
    <cellStyle name="Comma 33" xfId="680" xr:uid="{00000000-0005-0000-0000-00001B020000}"/>
    <cellStyle name="Comma 34" xfId="682" xr:uid="{00000000-0005-0000-0000-00001C020000}"/>
    <cellStyle name="Comma 35" xfId="702" xr:uid="{00000000-0005-0000-0000-00001D020000}"/>
    <cellStyle name="Comma 36" xfId="704" xr:uid="{00000000-0005-0000-0000-00001E020000}"/>
    <cellStyle name="Comma 37" xfId="706" xr:uid="{00000000-0005-0000-0000-00001F020000}"/>
    <cellStyle name="Comma 38" xfId="708" xr:uid="{00000000-0005-0000-0000-000020020000}"/>
    <cellStyle name="Comma 39" xfId="710" xr:uid="{00000000-0005-0000-0000-000021020000}"/>
    <cellStyle name="Comma 4" xfId="713" xr:uid="{00000000-0005-0000-0000-000022020000}"/>
    <cellStyle name="Comma 4 10" xfId="714" xr:uid="{00000000-0005-0000-0000-000023020000}"/>
    <cellStyle name="Comma 4 11" xfId="715" xr:uid="{00000000-0005-0000-0000-000024020000}"/>
    <cellStyle name="Comma 4 12" xfId="716" xr:uid="{00000000-0005-0000-0000-000025020000}"/>
    <cellStyle name="Comma 4 13" xfId="717" xr:uid="{00000000-0005-0000-0000-000026020000}"/>
    <cellStyle name="Comma 4 14" xfId="718" xr:uid="{00000000-0005-0000-0000-000027020000}"/>
    <cellStyle name="Comma 4 15" xfId="719" xr:uid="{00000000-0005-0000-0000-000028020000}"/>
    <cellStyle name="Comma 4 16" xfId="720" xr:uid="{00000000-0005-0000-0000-000029020000}"/>
    <cellStyle name="Comma 4 17" xfId="722" xr:uid="{00000000-0005-0000-0000-00002A020000}"/>
    <cellStyle name="Comma 4 18" xfId="723" xr:uid="{00000000-0005-0000-0000-00002B020000}"/>
    <cellStyle name="Comma 4 2" xfId="724" xr:uid="{00000000-0005-0000-0000-00002C020000}"/>
    <cellStyle name="Comma 4 3" xfId="725" xr:uid="{00000000-0005-0000-0000-00002D020000}"/>
    <cellStyle name="Comma 4 4" xfId="726" xr:uid="{00000000-0005-0000-0000-00002E020000}"/>
    <cellStyle name="Comma 4 5" xfId="727" xr:uid="{00000000-0005-0000-0000-00002F020000}"/>
    <cellStyle name="Comma 4 6" xfId="728" xr:uid="{00000000-0005-0000-0000-000030020000}"/>
    <cellStyle name="Comma 4 7" xfId="729" xr:uid="{00000000-0005-0000-0000-000031020000}"/>
    <cellStyle name="Comma 4 8" xfId="730" xr:uid="{00000000-0005-0000-0000-000032020000}"/>
    <cellStyle name="Comma 4 9" xfId="731" xr:uid="{00000000-0005-0000-0000-000033020000}"/>
    <cellStyle name="Comma 40" xfId="701" xr:uid="{00000000-0005-0000-0000-000034020000}"/>
    <cellStyle name="Comma 41" xfId="703" xr:uid="{00000000-0005-0000-0000-000035020000}"/>
    <cellStyle name="Comma 42" xfId="705" xr:uid="{00000000-0005-0000-0000-000036020000}"/>
    <cellStyle name="Comma 43" xfId="707" xr:uid="{00000000-0005-0000-0000-000037020000}"/>
    <cellStyle name="Comma 44" xfId="709" xr:uid="{00000000-0005-0000-0000-000038020000}"/>
    <cellStyle name="Comma 45" xfId="733" xr:uid="{00000000-0005-0000-0000-000039020000}"/>
    <cellStyle name="Comma 46" xfId="735" xr:uid="{00000000-0005-0000-0000-00003A020000}"/>
    <cellStyle name="Comma 47" xfId="737" xr:uid="{00000000-0005-0000-0000-00003B020000}"/>
    <cellStyle name="Comma 48" xfId="739" xr:uid="{00000000-0005-0000-0000-00003C020000}"/>
    <cellStyle name="Comma 49" xfId="741" xr:uid="{00000000-0005-0000-0000-00003D020000}"/>
    <cellStyle name="Comma 5" xfId="743" xr:uid="{00000000-0005-0000-0000-00003E020000}"/>
    <cellStyle name="Comma 5 10" xfId="378" xr:uid="{00000000-0005-0000-0000-00003F020000}"/>
    <cellStyle name="Comma 5 11" xfId="380" xr:uid="{00000000-0005-0000-0000-000040020000}"/>
    <cellStyle name="Comma 5 12" xfId="7" xr:uid="{00000000-0005-0000-0000-000041020000}"/>
    <cellStyle name="Comma 5 13" xfId="744" xr:uid="{00000000-0005-0000-0000-000042020000}"/>
    <cellStyle name="Comma 5 14" xfId="745" xr:uid="{00000000-0005-0000-0000-000043020000}"/>
    <cellStyle name="Comma 5 15" xfId="746" xr:uid="{00000000-0005-0000-0000-000044020000}"/>
    <cellStyle name="Comma 5 16" xfId="747" xr:uid="{00000000-0005-0000-0000-000045020000}"/>
    <cellStyle name="Comma 5 17" xfId="748" xr:uid="{00000000-0005-0000-0000-000046020000}"/>
    <cellStyle name="Comma 5 18" xfId="749" xr:uid="{00000000-0005-0000-0000-000047020000}"/>
    <cellStyle name="Comma 5 2" xfId="750" xr:uid="{00000000-0005-0000-0000-000048020000}"/>
    <cellStyle name="Comma 5 3" xfId="751" xr:uid="{00000000-0005-0000-0000-000049020000}"/>
    <cellStyle name="Comma 5 4" xfId="752" xr:uid="{00000000-0005-0000-0000-00004A020000}"/>
    <cellStyle name="Comma 5 5" xfId="753" xr:uid="{00000000-0005-0000-0000-00004B020000}"/>
    <cellStyle name="Comma 5 6" xfId="755" xr:uid="{00000000-0005-0000-0000-00004C020000}"/>
    <cellStyle name="Comma 5 7" xfId="756" xr:uid="{00000000-0005-0000-0000-00004D020000}"/>
    <cellStyle name="Comma 5 8" xfId="757" xr:uid="{00000000-0005-0000-0000-00004E020000}"/>
    <cellStyle name="Comma 5 9" xfId="758" xr:uid="{00000000-0005-0000-0000-00004F020000}"/>
    <cellStyle name="Comma 50" xfId="732" xr:uid="{00000000-0005-0000-0000-000050020000}"/>
    <cellStyle name="Comma 51" xfId="734" xr:uid="{00000000-0005-0000-0000-000051020000}"/>
    <cellStyle name="Comma 52" xfId="736" xr:uid="{00000000-0005-0000-0000-000052020000}"/>
    <cellStyle name="Comma 53" xfId="738" xr:uid="{00000000-0005-0000-0000-000053020000}"/>
    <cellStyle name="Comma 54" xfId="740" xr:uid="{00000000-0005-0000-0000-000054020000}"/>
    <cellStyle name="Comma 55" xfId="761" xr:uid="{00000000-0005-0000-0000-000055020000}"/>
    <cellStyle name="Comma 56" xfId="763" xr:uid="{00000000-0005-0000-0000-000056020000}"/>
    <cellStyle name="Comma 57" xfId="765" xr:uid="{00000000-0005-0000-0000-000057020000}"/>
    <cellStyle name="Comma 58" xfId="767" xr:uid="{00000000-0005-0000-0000-000058020000}"/>
    <cellStyle name="Comma 59" xfId="769" xr:uid="{00000000-0005-0000-0000-000059020000}"/>
    <cellStyle name="Comma 6" xfId="771" xr:uid="{00000000-0005-0000-0000-00005A020000}"/>
    <cellStyle name="Comma 6 10" xfId="773" xr:uid="{00000000-0005-0000-0000-00005B020000}"/>
    <cellStyle name="Comma 6 11" xfId="777" xr:uid="{00000000-0005-0000-0000-00005C020000}"/>
    <cellStyle name="Comma 6 12" xfId="778" xr:uid="{00000000-0005-0000-0000-00005D020000}"/>
    <cellStyle name="Comma 6 13" xfId="779" xr:uid="{00000000-0005-0000-0000-00005E020000}"/>
    <cellStyle name="Comma 6 14" xfId="780" xr:uid="{00000000-0005-0000-0000-00005F020000}"/>
    <cellStyle name="Comma 6 15" xfId="781" xr:uid="{00000000-0005-0000-0000-000060020000}"/>
    <cellStyle name="Comma 6 16" xfId="782" xr:uid="{00000000-0005-0000-0000-000061020000}"/>
    <cellStyle name="Comma 6 17" xfId="783" xr:uid="{00000000-0005-0000-0000-000062020000}"/>
    <cellStyle name="Comma 6 18" xfId="784" xr:uid="{00000000-0005-0000-0000-000063020000}"/>
    <cellStyle name="Comma 6 2" xfId="785" xr:uid="{00000000-0005-0000-0000-000064020000}"/>
    <cellStyle name="Comma 6 3" xfId="786" xr:uid="{00000000-0005-0000-0000-000065020000}"/>
    <cellStyle name="Comma 6 4" xfId="787" xr:uid="{00000000-0005-0000-0000-000066020000}"/>
    <cellStyle name="Comma 6 5" xfId="788" xr:uid="{00000000-0005-0000-0000-000067020000}"/>
    <cellStyle name="Comma 6 6" xfId="789" xr:uid="{00000000-0005-0000-0000-000068020000}"/>
    <cellStyle name="Comma 6 7" xfId="790" xr:uid="{00000000-0005-0000-0000-000069020000}"/>
    <cellStyle name="Comma 6 8" xfId="791" xr:uid="{00000000-0005-0000-0000-00006A020000}"/>
    <cellStyle name="Comma 6 9" xfId="792" xr:uid="{00000000-0005-0000-0000-00006B020000}"/>
    <cellStyle name="Comma 60" xfId="760" xr:uid="{00000000-0005-0000-0000-00006C020000}"/>
    <cellStyle name="Comma 61" xfId="762" xr:uid="{00000000-0005-0000-0000-00006D020000}"/>
    <cellStyle name="Comma 62" xfId="764" xr:uid="{00000000-0005-0000-0000-00006E020000}"/>
    <cellStyle name="Comma 63" xfId="766" xr:uid="{00000000-0005-0000-0000-00006F020000}"/>
    <cellStyle name="Comma 64" xfId="768" xr:uid="{00000000-0005-0000-0000-000070020000}"/>
    <cellStyle name="Comma 65" xfId="793" xr:uid="{00000000-0005-0000-0000-000071020000}"/>
    <cellStyle name="Comma 66" xfId="794" xr:uid="{00000000-0005-0000-0000-000072020000}"/>
    <cellStyle name="Comma 67" xfId="795" xr:uid="{00000000-0005-0000-0000-000073020000}"/>
    <cellStyle name="Comma 68" xfId="796" xr:uid="{00000000-0005-0000-0000-000074020000}"/>
    <cellStyle name="Comma 7" xfId="798" xr:uid="{00000000-0005-0000-0000-000075020000}"/>
    <cellStyle name="Comma 7 10" xfId="800" xr:uid="{00000000-0005-0000-0000-000076020000}"/>
    <cellStyle name="Comma 7 11" xfId="429" xr:uid="{00000000-0005-0000-0000-000077020000}"/>
    <cellStyle name="Comma 7 12" xfId="431" xr:uid="{00000000-0005-0000-0000-000078020000}"/>
    <cellStyle name="Comma 7 13" xfId="433" xr:uid="{00000000-0005-0000-0000-000079020000}"/>
    <cellStyle name="Comma 7 14" xfId="435" xr:uid="{00000000-0005-0000-0000-00007A020000}"/>
    <cellStyle name="Comma 7 15" xfId="437" xr:uid="{00000000-0005-0000-0000-00007B020000}"/>
    <cellStyle name="Comma 7 16" xfId="439" xr:uid="{00000000-0005-0000-0000-00007C020000}"/>
    <cellStyle name="Comma 7 17" xfId="801" xr:uid="{00000000-0005-0000-0000-00007D020000}"/>
    <cellStyle name="Comma 7 18" xfId="802" xr:uid="{00000000-0005-0000-0000-00007E020000}"/>
    <cellStyle name="Comma 7 2" xfId="803" xr:uid="{00000000-0005-0000-0000-00007F020000}"/>
    <cellStyle name="Comma 7 3" xfId="804" xr:uid="{00000000-0005-0000-0000-000080020000}"/>
    <cellStyle name="Comma 7 4" xfId="805" xr:uid="{00000000-0005-0000-0000-000081020000}"/>
    <cellStyle name="Comma 7 5" xfId="806" xr:uid="{00000000-0005-0000-0000-000082020000}"/>
    <cellStyle name="Comma 7 6" xfId="807" xr:uid="{00000000-0005-0000-0000-000083020000}"/>
    <cellStyle name="Comma 7 7" xfId="808" xr:uid="{00000000-0005-0000-0000-000084020000}"/>
    <cellStyle name="Comma 7 8" xfId="809" xr:uid="{00000000-0005-0000-0000-000085020000}"/>
    <cellStyle name="Comma 7 9" xfId="810" xr:uid="{00000000-0005-0000-0000-000086020000}"/>
    <cellStyle name="Comma 8" xfId="812" xr:uid="{00000000-0005-0000-0000-000087020000}"/>
    <cellStyle name="Comma 8 10" xfId="813" xr:uid="{00000000-0005-0000-0000-000088020000}"/>
    <cellStyle name="Comma 8 11" xfId="814" xr:uid="{00000000-0005-0000-0000-000089020000}"/>
    <cellStyle name="Comma 8 12" xfId="815" xr:uid="{00000000-0005-0000-0000-00008A020000}"/>
    <cellStyle name="Comma 8 13" xfId="816" xr:uid="{00000000-0005-0000-0000-00008B020000}"/>
    <cellStyle name="Comma 8 14" xfId="817" xr:uid="{00000000-0005-0000-0000-00008C020000}"/>
    <cellStyle name="Comma 8 15" xfId="818" xr:uid="{00000000-0005-0000-0000-00008D020000}"/>
    <cellStyle name="Comma 8 16" xfId="819" xr:uid="{00000000-0005-0000-0000-00008E020000}"/>
    <cellStyle name="Comma 8 17" xfId="820" xr:uid="{00000000-0005-0000-0000-00008F020000}"/>
    <cellStyle name="Comma 8 18" xfId="821" xr:uid="{00000000-0005-0000-0000-000090020000}"/>
    <cellStyle name="Comma 8 2" xfId="822" xr:uid="{00000000-0005-0000-0000-000091020000}"/>
    <cellStyle name="Comma 8 3" xfId="823" xr:uid="{00000000-0005-0000-0000-000092020000}"/>
    <cellStyle name="Comma 8 4" xfId="824" xr:uid="{00000000-0005-0000-0000-000093020000}"/>
    <cellStyle name="Comma 8 5" xfId="825" xr:uid="{00000000-0005-0000-0000-000094020000}"/>
    <cellStyle name="Comma 8 6" xfId="826" xr:uid="{00000000-0005-0000-0000-000095020000}"/>
    <cellStyle name="Comma 8 7" xfId="827" xr:uid="{00000000-0005-0000-0000-000096020000}"/>
    <cellStyle name="Comma 8 8" xfId="829" xr:uid="{00000000-0005-0000-0000-000097020000}"/>
    <cellStyle name="Comma 8 9" xfId="831" xr:uid="{00000000-0005-0000-0000-000098020000}"/>
    <cellStyle name="Comma 9" xfId="832" xr:uid="{00000000-0005-0000-0000-000099020000}"/>
    <cellStyle name="Comma 9 10" xfId="833" xr:uid="{00000000-0005-0000-0000-00009A020000}"/>
    <cellStyle name="Comma 9 11" xfId="834" xr:uid="{00000000-0005-0000-0000-00009B020000}"/>
    <cellStyle name="Comma 9 12" xfId="835" xr:uid="{00000000-0005-0000-0000-00009C020000}"/>
    <cellStyle name="Comma 9 13" xfId="836" xr:uid="{00000000-0005-0000-0000-00009D020000}"/>
    <cellStyle name="Comma 9 14" xfId="837" xr:uid="{00000000-0005-0000-0000-00009E020000}"/>
    <cellStyle name="Comma 9 15" xfId="838" xr:uid="{00000000-0005-0000-0000-00009F020000}"/>
    <cellStyle name="Comma 9 16" xfId="839" xr:uid="{00000000-0005-0000-0000-0000A0020000}"/>
    <cellStyle name="Comma 9 17" xfId="840" xr:uid="{00000000-0005-0000-0000-0000A1020000}"/>
    <cellStyle name="Comma 9 18" xfId="841" xr:uid="{00000000-0005-0000-0000-0000A2020000}"/>
    <cellStyle name="Comma 9 2" xfId="842" xr:uid="{00000000-0005-0000-0000-0000A3020000}"/>
    <cellStyle name="Comma 9 3" xfId="843" xr:uid="{00000000-0005-0000-0000-0000A4020000}"/>
    <cellStyle name="Comma 9 4" xfId="844" xr:uid="{00000000-0005-0000-0000-0000A5020000}"/>
    <cellStyle name="Comma 9 5" xfId="845" xr:uid="{00000000-0005-0000-0000-0000A6020000}"/>
    <cellStyle name="Comma 9 6" xfId="846" xr:uid="{00000000-0005-0000-0000-0000A7020000}"/>
    <cellStyle name="Comma 9 7" xfId="847" xr:uid="{00000000-0005-0000-0000-0000A8020000}"/>
    <cellStyle name="Comma 9 8" xfId="848" xr:uid="{00000000-0005-0000-0000-0000A9020000}"/>
    <cellStyle name="Comma 9 9" xfId="4" xr:uid="{00000000-0005-0000-0000-0000AA020000}"/>
    <cellStyle name="Comma0" xfId="849" xr:uid="{00000000-0005-0000-0000-0000AB020000}"/>
    <cellStyle name="Comma0 - Style1" xfId="852" xr:uid="{00000000-0005-0000-0000-0000AC020000}"/>
    <cellStyle name="Comma0 - Style2" xfId="855" xr:uid="{00000000-0005-0000-0000-0000AD020000}"/>
    <cellStyle name="Comma0 - Style4" xfId="857" xr:uid="{00000000-0005-0000-0000-0000AE020000}"/>
    <cellStyle name="Comma0 2" xfId="858" xr:uid="{00000000-0005-0000-0000-0000AF020000}"/>
    <cellStyle name="Comma0 2 2" xfId="859" xr:uid="{00000000-0005-0000-0000-0000B0020000}"/>
    <cellStyle name="Comma0 2 3" xfId="860" xr:uid="{00000000-0005-0000-0000-0000B1020000}"/>
    <cellStyle name="Comma0 2 4" xfId="861" xr:uid="{00000000-0005-0000-0000-0000B2020000}"/>
    <cellStyle name="Comma0 2 5" xfId="862" xr:uid="{00000000-0005-0000-0000-0000B3020000}"/>
    <cellStyle name="Comma0 2 6" xfId="863" xr:uid="{00000000-0005-0000-0000-0000B4020000}"/>
    <cellStyle name="Comma0 3" xfId="864" xr:uid="{00000000-0005-0000-0000-0000B5020000}"/>
    <cellStyle name="Comma0 3 2" xfId="865" xr:uid="{00000000-0005-0000-0000-0000B6020000}"/>
    <cellStyle name="Comma0 4" xfId="866" xr:uid="{00000000-0005-0000-0000-0000B7020000}"/>
    <cellStyle name="Comma0 4 2" xfId="308" xr:uid="{00000000-0005-0000-0000-0000B8020000}"/>
    <cellStyle name="Comma0 5" xfId="868" xr:uid="{00000000-0005-0000-0000-0000B9020000}"/>
    <cellStyle name="Comma1 - Style1" xfId="799" xr:uid="{00000000-0005-0000-0000-0000BA020000}"/>
    <cellStyle name="Commentaire" xfId="869" xr:uid="{00000000-0005-0000-0000-0000BB020000}"/>
    <cellStyle name="Converted" xfId="871" xr:uid="{00000000-0005-0000-0000-0000BC020000}"/>
    <cellStyle name="Converted 2" xfId="872" xr:uid="{00000000-0005-0000-0000-0000BD020000}"/>
    <cellStyle name="Converted 2 2" xfId="874" xr:uid="{00000000-0005-0000-0000-0000BE020000}"/>
    <cellStyle name="Converted 2 3" xfId="875" xr:uid="{00000000-0005-0000-0000-0000BF020000}"/>
    <cellStyle name="Converted 2 4" xfId="876" xr:uid="{00000000-0005-0000-0000-0000C0020000}"/>
    <cellStyle name="Converted 2 5" xfId="877" xr:uid="{00000000-0005-0000-0000-0000C1020000}"/>
    <cellStyle name="Converted 2 6" xfId="878" xr:uid="{00000000-0005-0000-0000-0000C2020000}"/>
    <cellStyle name="Converted 3" xfId="879" xr:uid="{00000000-0005-0000-0000-0000C3020000}"/>
    <cellStyle name="Converted 3 2" xfId="880" xr:uid="{00000000-0005-0000-0000-0000C4020000}"/>
    <cellStyle name="Converted 4" xfId="881" xr:uid="{00000000-0005-0000-0000-0000C5020000}"/>
    <cellStyle name="Converted 4 2" xfId="882" xr:uid="{00000000-0005-0000-0000-0000C6020000}"/>
    <cellStyle name="Converted 5" xfId="883" xr:uid="{00000000-0005-0000-0000-0000C7020000}"/>
    <cellStyle name="Cor1" xfId="885" xr:uid="{00000000-0005-0000-0000-0000C8020000}"/>
    <cellStyle name="Cor2" xfId="886" xr:uid="{00000000-0005-0000-0000-0000C9020000}"/>
    <cellStyle name="Cor3" xfId="887" xr:uid="{00000000-0005-0000-0000-0000CA020000}"/>
    <cellStyle name="Cor4" xfId="888" xr:uid="{00000000-0005-0000-0000-0000CB020000}"/>
    <cellStyle name="Cor5" xfId="889" xr:uid="{00000000-0005-0000-0000-0000CC020000}"/>
    <cellStyle name="Cor6" xfId="891" xr:uid="{00000000-0005-0000-0000-0000CD020000}"/>
    <cellStyle name="Correcto" xfId="892" xr:uid="{00000000-0005-0000-0000-0000CE020000}"/>
    <cellStyle name="Currency0" xfId="893" xr:uid="{00000000-0005-0000-0000-0000CF020000}"/>
    <cellStyle name="Currency0 10" xfId="329" xr:uid="{00000000-0005-0000-0000-0000D0020000}"/>
    <cellStyle name="Currency0 11" xfId="659" xr:uid="{00000000-0005-0000-0000-0000D1020000}"/>
    <cellStyle name="Currency0 12" xfId="895" xr:uid="{00000000-0005-0000-0000-0000D2020000}"/>
    <cellStyle name="Currency0 13" xfId="897" xr:uid="{00000000-0005-0000-0000-0000D3020000}"/>
    <cellStyle name="Currency0 14" xfId="899" xr:uid="{00000000-0005-0000-0000-0000D4020000}"/>
    <cellStyle name="Currency0 15" xfId="902" xr:uid="{00000000-0005-0000-0000-0000D5020000}"/>
    <cellStyle name="Currency0 16" xfId="904" xr:uid="{00000000-0005-0000-0000-0000D6020000}"/>
    <cellStyle name="Currency0 17" xfId="906" xr:uid="{00000000-0005-0000-0000-0000D7020000}"/>
    <cellStyle name="Currency0 18" xfId="908" xr:uid="{00000000-0005-0000-0000-0000D8020000}"/>
    <cellStyle name="Currency0 19" xfId="910" xr:uid="{00000000-0005-0000-0000-0000D9020000}"/>
    <cellStyle name="Currency0 2" xfId="912" xr:uid="{00000000-0005-0000-0000-0000DA020000}"/>
    <cellStyle name="Currency0 2 2" xfId="913" xr:uid="{00000000-0005-0000-0000-0000DB020000}"/>
    <cellStyle name="Currency0 20" xfId="901" xr:uid="{00000000-0005-0000-0000-0000DC020000}"/>
    <cellStyle name="Currency0 3" xfId="915" xr:uid="{00000000-0005-0000-0000-0000DD020000}"/>
    <cellStyle name="Currency0 3 2" xfId="916" xr:uid="{00000000-0005-0000-0000-0000DE020000}"/>
    <cellStyle name="Currency0 4" xfId="918" xr:uid="{00000000-0005-0000-0000-0000DF020000}"/>
    <cellStyle name="Currency0 4 2" xfId="919" xr:uid="{00000000-0005-0000-0000-0000E0020000}"/>
    <cellStyle name="Currency0 5" xfId="920" xr:uid="{00000000-0005-0000-0000-0000E1020000}"/>
    <cellStyle name="Currency0 5 2" xfId="923" xr:uid="{00000000-0005-0000-0000-0000E2020000}"/>
    <cellStyle name="Currency0 6" xfId="924" xr:uid="{00000000-0005-0000-0000-0000E3020000}"/>
    <cellStyle name="Currency0 7" xfId="925" xr:uid="{00000000-0005-0000-0000-0000E4020000}"/>
    <cellStyle name="Currency0 8" xfId="926" xr:uid="{00000000-0005-0000-0000-0000E5020000}"/>
    <cellStyle name="Currency0 9" xfId="927" xr:uid="{00000000-0005-0000-0000-0000E6020000}"/>
    <cellStyle name="DataCell" xfId="929" xr:uid="{00000000-0005-0000-0000-0000E7020000}"/>
    <cellStyle name="Date" xfId="873" xr:uid="{00000000-0005-0000-0000-0000E8020000}"/>
    <cellStyle name="Date 2" xfId="644" xr:uid="{00000000-0005-0000-0000-0000E9020000}"/>
    <cellStyle name="Date 2 2" xfId="930" xr:uid="{00000000-0005-0000-0000-0000EA020000}"/>
    <cellStyle name="Date 2 3" xfId="931" xr:uid="{00000000-0005-0000-0000-0000EB020000}"/>
    <cellStyle name="Date 2 4" xfId="932" xr:uid="{00000000-0005-0000-0000-0000EC020000}"/>
    <cellStyle name="Date 2 5" xfId="933" xr:uid="{00000000-0005-0000-0000-0000ED020000}"/>
    <cellStyle name="Date 2 6" xfId="934" xr:uid="{00000000-0005-0000-0000-0000EE020000}"/>
    <cellStyle name="Date 3" xfId="412" xr:uid="{00000000-0005-0000-0000-0000EF020000}"/>
    <cellStyle name="Date 3 2" xfId="414" xr:uid="{00000000-0005-0000-0000-0000F0020000}"/>
    <cellStyle name="Date 4" xfId="416" xr:uid="{00000000-0005-0000-0000-0000F1020000}"/>
    <cellStyle name="Date 4 2" xfId="936" xr:uid="{00000000-0005-0000-0000-0000F2020000}"/>
    <cellStyle name="Date 5" xfId="418" xr:uid="{00000000-0005-0000-0000-0000F3020000}"/>
    <cellStyle name="Dezimal_QIS4 Helper tab Equivalent scenario" xfId="937" xr:uid="{00000000-0005-0000-0000-0000F4020000}"/>
    <cellStyle name="Emphasis 1 2" xfId="938" xr:uid="{00000000-0005-0000-0000-0000F5020000}"/>
    <cellStyle name="Emphasis 1 3" xfId="939" xr:uid="{00000000-0005-0000-0000-0000F6020000}"/>
    <cellStyle name="Emphasis 1 4" xfId="940" xr:uid="{00000000-0005-0000-0000-0000F7020000}"/>
    <cellStyle name="Emphasis 1 5" xfId="941" xr:uid="{00000000-0005-0000-0000-0000F8020000}"/>
    <cellStyle name="Emphasis 2 2" xfId="942" xr:uid="{00000000-0005-0000-0000-0000F9020000}"/>
    <cellStyle name="Emphasis 2 3" xfId="943" xr:uid="{00000000-0005-0000-0000-0000FA020000}"/>
    <cellStyle name="Emphasis 2 4" xfId="944" xr:uid="{00000000-0005-0000-0000-0000FB020000}"/>
    <cellStyle name="Emphasis 2 5" xfId="945" xr:uid="{00000000-0005-0000-0000-0000FC020000}"/>
    <cellStyle name="Emphasis 3 2" xfId="946" xr:uid="{00000000-0005-0000-0000-0000FD020000}"/>
    <cellStyle name="Emphasis 3 3" xfId="947" xr:uid="{00000000-0005-0000-0000-0000FE020000}"/>
    <cellStyle name="Emphasis 3 4" xfId="948" xr:uid="{00000000-0005-0000-0000-0000FF020000}"/>
    <cellStyle name="Emphasis 3 5" xfId="949" xr:uid="{00000000-0005-0000-0000-000000030000}"/>
    <cellStyle name="EmptyCell" xfId="950" xr:uid="{00000000-0005-0000-0000-000001030000}"/>
    <cellStyle name="EmptyCell 2" xfId="721" xr:uid="{00000000-0005-0000-0000-000002030000}"/>
    <cellStyle name="EmptyCell_ELReass" xfId="397" xr:uid="{00000000-0005-0000-0000-000003030000}"/>
    <cellStyle name="Entrada" xfId="952" xr:uid="{00000000-0005-0000-0000-000004030000}"/>
    <cellStyle name="Entrée" xfId="955" xr:uid="{00000000-0005-0000-0000-000005030000}"/>
    <cellStyle name="Euro" xfId="958" xr:uid="{00000000-0005-0000-0000-000006030000}"/>
    <cellStyle name="Euro 10" xfId="959" xr:uid="{00000000-0005-0000-0000-000007030000}"/>
    <cellStyle name="Euro 11" xfId="396" xr:uid="{00000000-0005-0000-0000-000008030000}"/>
    <cellStyle name="Euro 12" xfId="960" xr:uid="{00000000-0005-0000-0000-000009030000}"/>
    <cellStyle name="Euro 13" xfId="961" xr:uid="{00000000-0005-0000-0000-00000A030000}"/>
    <cellStyle name="Euro 14" xfId="962" xr:uid="{00000000-0005-0000-0000-00000B030000}"/>
    <cellStyle name="Euro 15" xfId="964" xr:uid="{00000000-0005-0000-0000-00000C030000}"/>
    <cellStyle name="Euro 16" xfId="965" xr:uid="{00000000-0005-0000-0000-00000D030000}"/>
    <cellStyle name="Euro 17" xfId="966" xr:uid="{00000000-0005-0000-0000-00000E030000}"/>
    <cellStyle name="Euro 18" xfId="967" xr:uid="{00000000-0005-0000-0000-00000F030000}"/>
    <cellStyle name="Euro 19" xfId="968" xr:uid="{00000000-0005-0000-0000-000010030000}"/>
    <cellStyle name="Euro 2" xfId="969" xr:uid="{00000000-0005-0000-0000-000011030000}"/>
    <cellStyle name="Euro 2 2" xfId="970" xr:uid="{00000000-0005-0000-0000-000012030000}"/>
    <cellStyle name="Euro 20" xfId="963" xr:uid="{00000000-0005-0000-0000-000013030000}"/>
    <cellStyle name="Euro 3" xfId="569" xr:uid="{00000000-0005-0000-0000-000014030000}"/>
    <cellStyle name="Euro 3 2" xfId="971" xr:uid="{00000000-0005-0000-0000-000015030000}"/>
    <cellStyle name="Euro 4" xfId="571" xr:uid="{00000000-0005-0000-0000-000016030000}"/>
    <cellStyle name="Euro 4 2" xfId="972" xr:uid="{00000000-0005-0000-0000-000017030000}"/>
    <cellStyle name="Euro 5" xfId="573" xr:uid="{00000000-0005-0000-0000-000018030000}"/>
    <cellStyle name="Euro 5 2" xfId="973" xr:uid="{00000000-0005-0000-0000-000019030000}"/>
    <cellStyle name="Euro 6" xfId="575" xr:uid="{00000000-0005-0000-0000-00001A030000}"/>
    <cellStyle name="Euro 7" xfId="577" xr:uid="{00000000-0005-0000-0000-00001B030000}"/>
    <cellStyle name="Euro 8" xfId="5" xr:uid="{00000000-0005-0000-0000-00001C030000}"/>
    <cellStyle name="Euro 9" xfId="579" xr:uid="{00000000-0005-0000-0000-00001D030000}"/>
    <cellStyle name="Explanatory Text 2" xfId="974" xr:uid="{00000000-0005-0000-0000-00001E030000}"/>
    <cellStyle name="Explanatory Text 2 2" xfId="975" xr:uid="{00000000-0005-0000-0000-00001F030000}"/>
    <cellStyle name="Explanatory Text 3" xfId="976" xr:uid="{00000000-0005-0000-0000-000020030000}"/>
    <cellStyle name="Explanatory Text 4" xfId="977" xr:uid="{00000000-0005-0000-0000-000021030000}"/>
    <cellStyle name="Explanatory Text 5" xfId="978" xr:uid="{00000000-0005-0000-0000-000022030000}"/>
    <cellStyle name="Explanatory Text 6" xfId="979" xr:uid="{00000000-0005-0000-0000-000023030000}"/>
    <cellStyle name="Explanatory Text 7" xfId="980" xr:uid="{00000000-0005-0000-0000-000024030000}"/>
    <cellStyle name="Ezres_IAS simplified" xfId="981" xr:uid="{00000000-0005-0000-0000-000025030000}"/>
    <cellStyle name="Fixed" xfId="754" xr:uid="{00000000-0005-0000-0000-000026030000}"/>
    <cellStyle name="Fixed 2" xfId="982" xr:uid="{00000000-0005-0000-0000-000027030000}"/>
    <cellStyle name="Fixed 2 2" xfId="983" xr:uid="{00000000-0005-0000-0000-000028030000}"/>
    <cellStyle name="Fixed 2 3" xfId="984" xr:uid="{00000000-0005-0000-0000-000029030000}"/>
    <cellStyle name="Fixed 2 4" xfId="985" xr:uid="{00000000-0005-0000-0000-00002A030000}"/>
    <cellStyle name="Fixed 2 5" xfId="986" xr:uid="{00000000-0005-0000-0000-00002B030000}"/>
    <cellStyle name="Fixed 2 6" xfId="987" xr:uid="{00000000-0005-0000-0000-00002C030000}"/>
    <cellStyle name="Fixed 3" xfId="988" xr:uid="{00000000-0005-0000-0000-00002D030000}"/>
    <cellStyle name="Fixed 3 2" xfId="989" xr:uid="{00000000-0005-0000-0000-00002E030000}"/>
    <cellStyle name="Fixed 4" xfId="990" xr:uid="{00000000-0005-0000-0000-00002F030000}"/>
    <cellStyle name="Fixed 4 2" xfId="991" xr:uid="{00000000-0005-0000-0000-000030030000}"/>
    <cellStyle name="Fixed 5" xfId="992" xr:uid="{00000000-0005-0000-0000-000031030000}"/>
    <cellStyle name="Fixed3 - Style3" xfId="208" xr:uid="{00000000-0005-0000-0000-000032030000}"/>
    <cellStyle name="Good 2" xfId="993" xr:uid="{00000000-0005-0000-0000-000033030000}"/>
    <cellStyle name="Good 2 2" xfId="776" xr:uid="{00000000-0005-0000-0000-000034030000}"/>
    <cellStyle name="Good 3" xfId="994" xr:uid="{00000000-0005-0000-0000-000035030000}"/>
    <cellStyle name="Good 4" xfId="995" xr:uid="{00000000-0005-0000-0000-000036030000}"/>
    <cellStyle name="Good 5" xfId="996" xr:uid="{00000000-0005-0000-0000-000037030000}"/>
    <cellStyle name="Good 6" xfId="49" xr:uid="{00000000-0005-0000-0000-000038030000}"/>
    <cellStyle name="Good 7" xfId="56" xr:uid="{00000000-0005-0000-0000-000039030000}"/>
    <cellStyle name="Heading 1 2" xfId="997" xr:uid="{00000000-0005-0000-0000-00003A030000}"/>
    <cellStyle name="Heading 1 2 2" xfId="998" xr:uid="{00000000-0005-0000-0000-00003B030000}"/>
    <cellStyle name="Heading 1 3" xfId="1000" xr:uid="{00000000-0005-0000-0000-00003C030000}"/>
    <cellStyle name="Heading 1 4" xfId="1001" xr:uid="{00000000-0005-0000-0000-00003D030000}"/>
    <cellStyle name="Heading 1 5" xfId="1002" xr:uid="{00000000-0005-0000-0000-00003E030000}"/>
    <cellStyle name="Heading 1 6" xfId="1003" xr:uid="{00000000-0005-0000-0000-00003F030000}"/>
    <cellStyle name="Heading 1 7" xfId="1004" xr:uid="{00000000-0005-0000-0000-000040030000}"/>
    <cellStyle name="Heading 2 2" xfId="1005" xr:uid="{00000000-0005-0000-0000-000041030000}"/>
    <cellStyle name="Heading 2 2 2" xfId="1007" xr:uid="{00000000-0005-0000-0000-000042030000}"/>
    <cellStyle name="Heading 2 3" xfId="1008" xr:uid="{00000000-0005-0000-0000-000043030000}"/>
    <cellStyle name="Heading 2 4" xfId="1009" xr:uid="{00000000-0005-0000-0000-000044030000}"/>
    <cellStyle name="Heading 2 5" xfId="1010" xr:uid="{00000000-0005-0000-0000-000045030000}"/>
    <cellStyle name="Heading 2 6" xfId="1011" xr:uid="{00000000-0005-0000-0000-000046030000}"/>
    <cellStyle name="Heading 2 7" xfId="1012" xr:uid="{00000000-0005-0000-0000-000047030000}"/>
    <cellStyle name="Heading 3 2" xfId="1015" xr:uid="{00000000-0005-0000-0000-000048030000}"/>
    <cellStyle name="Heading 3 2 2" xfId="1017" xr:uid="{00000000-0005-0000-0000-000049030000}"/>
    <cellStyle name="Heading 3 3" xfId="1018" xr:uid="{00000000-0005-0000-0000-00004A030000}"/>
    <cellStyle name="Heading 3 4" xfId="1020" xr:uid="{00000000-0005-0000-0000-00004B030000}"/>
    <cellStyle name="Heading 3 5" xfId="1021" xr:uid="{00000000-0005-0000-0000-00004C030000}"/>
    <cellStyle name="Heading 3 6" xfId="1022" xr:uid="{00000000-0005-0000-0000-00004D030000}"/>
    <cellStyle name="Heading 3 7" xfId="1023" xr:uid="{00000000-0005-0000-0000-00004E030000}"/>
    <cellStyle name="Heading 4 2" xfId="1024" xr:uid="{00000000-0005-0000-0000-00004F030000}"/>
    <cellStyle name="Heading 4 2 2" xfId="1025" xr:uid="{00000000-0005-0000-0000-000050030000}"/>
    <cellStyle name="Heading 4 3" xfId="1026" xr:uid="{00000000-0005-0000-0000-000051030000}"/>
    <cellStyle name="Heading 4 4" xfId="1027" xr:uid="{00000000-0005-0000-0000-000052030000}"/>
    <cellStyle name="Heading 4 5" xfId="1028" xr:uid="{00000000-0005-0000-0000-000053030000}"/>
    <cellStyle name="Heading 4 6" xfId="1029" xr:uid="{00000000-0005-0000-0000-000054030000}"/>
    <cellStyle name="Heading 4 7" xfId="1030" xr:uid="{00000000-0005-0000-0000-000055030000}"/>
    <cellStyle name="Huomautus" xfId="1031" xr:uid="{00000000-0005-0000-0000-000056030000}"/>
    <cellStyle name="Huono" xfId="775" xr:uid="{00000000-0005-0000-0000-000057030000}"/>
    <cellStyle name="Hyvä" xfId="1032" xr:uid="{00000000-0005-0000-0000-000058030000}"/>
    <cellStyle name="Incorrecto" xfId="1033" xr:uid="{00000000-0005-0000-0000-000059030000}"/>
    <cellStyle name="Input 2" xfId="1034" xr:uid="{00000000-0005-0000-0000-00005A030000}"/>
    <cellStyle name="Input 2 2" xfId="1035" xr:uid="{00000000-0005-0000-0000-00005B030000}"/>
    <cellStyle name="Input 3" xfId="1036" xr:uid="{00000000-0005-0000-0000-00005C030000}"/>
    <cellStyle name="Input 4" xfId="1037" xr:uid="{00000000-0005-0000-0000-00005D030000}"/>
    <cellStyle name="Input 5" xfId="1038" xr:uid="{00000000-0005-0000-0000-00005E030000}"/>
    <cellStyle name="Input 6" xfId="1039" xr:uid="{00000000-0005-0000-0000-00005F030000}"/>
    <cellStyle name="Input 7" xfId="1040" xr:uid="{00000000-0005-0000-0000-000060030000}"/>
    <cellStyle name="Insatisfaisant" xfId="1042" xr:uid="{00000000-0005-0000-0000-000061030000}"/>
    <cellStyle name="Laskenta" xfId="1043" xr:uid="{00000000-0005-0000-0000-000062030000}"/>
    <cellStyle name="Linked Cell 2" xfId="828" xr:uid="{00000000-0005-0000-0000-000063030000}"/>
    <cellStyle name="Linked Cell 2 2" xfId="759" xr:uid="{00000000-0005-0000-0000-000064030000}"/>
    <cellStyle name="Linked Cell 3" xfId="830" xr:uid="{00000000-0005-0000-0000-000065030000}"/>
    <cellStyle name="Linked Cell 4" xfId="1044" xr:uid="{00000000-0005-0000-0000-000066030000}"/>
    <cellStyle name="Linked Cell 5" xfId="1045" xr:uid="{00000000-0005-0000-0000-000067030000}"/>
    <cellStyle name="Linked Cell 6" xfId="1046" xr:uid="{00000000-0005-0000-0000-000068030000}"/>
    <cellStyle name="Linked Cell 7" xfId="1047" xr:uid="{00000000-0005-0000-0000-000069030000}"/>
    <cellStyle name="Linkitetty solu" xfId="1049" xr:uid="{00000000-0005-0000-0000-00006A030000}"/>
    <cellStyle name="Milliers_Copie de Equivilent Scenario for QIS4 techncial specification_20070318Locked" xfId="1050" xr:uid="{00000000-0005-0000-0000-00006B030000}"/>
    <cellStyle name="MIS" xfId="1051" xr:uid="{00000000-0005-0000-0000-00006C030000}"/>
    <cellStyle name="Neutraali" xfId="1055" xr:uid="{00000000-0005-0000-0000-00006D030000}"/>
    <cellStyle name="Neutral 2" xfId="1057" xr:uid="{00000000-0005-0000-0000-00006E030000}"/>
    <cellStyle name="Neutral 2 2" xfId="1058" xr:uid="{00000000-0005-0000-0000-00006F030000}"/>
    <cellStyle name="Neutral 3" xfId="511" xr:uid="{00000000-0005-0000-0000-000070030000}"/>
    <cellStyle name="Neutral 4" xfId="519" xr:uid="{00000000-0005-0000-0000-000071030000}"/>
    <cellStyle name="Neutral 5" xfId="547" xr:uid="{00000000-0005-0000-0000-000072030000}"/>
    <cellStyle name="Neutral 6" xfId="567" xr:uid="{00000000-0005-0000-0000-000073030000}"/>
    <cellStyle name="Neutral 7" xfId="589" xr:uid="{00000000-0005-0000-0000-000074030000}"/>
    <cellStyle name="Neutrale" xfId="1061" xr:uid="{00000000-0005-0000-0000-000075030000}"/>
    <cellStyle name="Neutre" xfId="1063" xr:uid="{00000000-0005-0000-0000-000076030000}"/>
    <cellStyle name="Neutro" xfId="1064" xr:uid="{00000000-0005-0000-0000-000077030000}"/>
    <cellStyle name="NoL" xfId="1065" xr:uid="{00000000-0005-0000-0000-000078030000}"/>
    <cellStyle name="Normal" xfId="0" builtinId="0"/>
    <cellStyle name="Normal 10" xfId="188" xr:uid="{00000000-0005-0000-0000-00007A030000}"/>
    <cellStyle name="Normal 10 2" xfId="1066" xr:uid="{00000000-0005-0000-0000-00007B030000}"/>
    <cellStyle name="Normal 10 2 2" xfId="1067" xr:uid="{00000000-0005-0000-0000-00007C030000}"/>
    <cellStyle name="Normal 10 2 3" xfId="1068" xr:uid="{00000000-0005-0000-0000-00007D030000}"/>
    <cellStyle name="Normal 10 2 4" xfId="1069" xr:uid="{00000000-0005-0000-0000-00007E030000}"/>
    <cellStyle name="Normal 10 2 5" xfId="1070" xr:uid="{00000000-0005-0000-0000-00007F030000}"/>
    <cellStyle name="Normal 10 2 6" xfId="1071" xr:uid="{00000000-0005-0000-0000-000080030000}"/>
    <cellStyle name="Normal 10 3" xfId="1072" xr:uid="{00000000-0005-0000-0000-000081030000}"/>
    <cellStyle name="Normal 10 3 2" xfId="1073" xr:uid="{00000000-0005-0000-0000-000082030000}"/>
    <cellStyle name="Normal 10 4" xfId="1074" xr:uid="{00000000-0005-0000-0000-000083030000}"/>
    <cellStyle name="Normal 10 4 2" xfId="1075" xr:uid="{00000000-0005-0000-0000-000084030000}"/>
    <cellStyle name="Normal 10 5" xfId="1076" xr:uid="{00000000-0005-0000-0000-000085030000}"/>
    <cellStyle name="Normal 11" xfId="1077" xr:uid="{00000000-0005-0000-0000-000086030000}"/>
    <cellStyle name="Normal 11 2" xfId="1078" xr:uid="{00000000-0005-0000-0000-000087030000}"/>
    <cellStyle name="Normal 11 2 2" xfId="1079" xr:uid="{00000000-0005-0000-0000-000088030000}"/>
    <cellStyle name="Normal 11 2 3" xfId="1080" xr:uid="{00000000-0005-0000-0000-000089030000}"/>
    <cellStyle name="Normal 11 2 4" xfId="1081" xr:uid="{00000000-0005-0000-0000-00008A030000}"/>
    <cellStyle name="Normal 11 2 5" xfId="1082" xr:uid="{00000000-0005-0000-0000-00008B030000}"/>
    <cellStyle name="Normal 11 2 6" xfId="1083" xr:uid="{00000000-0005-0000-0000-00008C030000}"/>
    <cellStyle name="Normal 11 3" xfId="1084" xr:uid="{00000000-0005-0000-0000-00008D030000}"/>
    <cellStyle name="Normal 11 3 2" xfId="1085" xr:uid="{00000000-0005-0000-0000-00008E030000}"/>
    <cellStyle name="Normal 11 4" xfId="1086" xr:uid="{00000000-0005-0000-0000-00008F030000}"/>
    <cellStyle name="Normal 11 4 2" xfId="1087" xr:uid="{00000000-0005-0000-0000-000090030000}"/>
    <cellStyle name="Normal 11 5" xfId="1088" xr:uid="{00000000-0005-0000-0000-000091030000}"/>
    <cellStyle name="Normal 12" xfId="1089" xr:uid="{00000000-0005-0000-0000-000092030000}"/>
    <cellStyle name="Normal 12 2" xfId="1090" xr:uid="{00000000-0005-0000-0000-000093030000}"/>
    <cellStyle name="Normal 12 2 2" xfId="1091" xr:uid="{00000000-0005-0000-0000-000094030000}"/>
    <cellStyle name="Normal 12 3" xfId="32" xr:uid="{00000000-0005-0000-0000-000095030000}"/>
    <cellStyle name="Normal 12 4" xfId="1092" xr:uid="{00000000-0005-0000-0000-000096030000}"/>
    <cellStyle name="Normal 13" xfId="1093" xr:uid="{00000000-0005-0000-0000-000097030000}"/>
    <cellStyle name="Normal 13 10" xfId="1094" xr:uid="{00000000-0005-0000-0000-000098030000}"/>
    <cellStyle name="Normal 13 11" xfId="1095" xr:uid="{00000000-0005-0000-0000-000099030000}"/>
    <cellStyle name="Normal 13 12" xfId="1096" xr:uid="{00000000-0005-0000-0000-00009A030000}"/>
    <cellStyle name="Normal 13 13" xfId="1097" xr:uid="{00000000-0005-0000-0000-00009B030000}"/>
    <cellStyle name="Normal 13 14" xfId="1098" xr:uid="{00000000-0005-0000-0000-00009C030000}"/>
    <cellStyle name="Normal 13 15" xfId="951" xr:uid="{00000000-0005-0000-0000-00009D030000}"/>
    <cellStyle name="Normal 13 16" xfId="1099" xr:uid="{00000000-0005-0000-0000-00009E030000}"/>
    <cellStyle name="Normal 13 17" xfId="1100" xr:uid="{00000000-0005-0000-0000-00009F030000}"/>
    <cellStyle name="Normal 13 18" xfId="1101" xr:uid="{00000000-0005-0000-0000-0000A0030000}"/>
    <cellStyle name="Normal 13 2" xfId="1102" xr:uid="{00000000-0005-0000-0000-0000A1030000}"/>
    <cellStyle name="Normal 13 3" xfId="1103" xr:uid="{00000000-0005-0000-0000-0000A2030000}"/>
    <cellStyle name="Normal 13 4" xfId="1104" xr:uid="{00000000-0005-0000-0000-0000A3030000}"/>
    <cellStyle name="Normal 13 5" xfId="1105" xr:uid="{00000000-0005-0000-0000-0000A4030000}"/>
    <cellStyle name="Normal 13 6" xfId="1106" xr:uid="{00000000-0005-0000-0000-0000A5030000}"/>
    <cellStyle name="Normal 13 7" xfId="466" xr:uid="{00000000-0005-0000-0000-0000A6030000}"/>
    <cellStyle name="Normal 13 8" xfId="468" xr:uid="{00000000-0005-0000-0000-0000A7030000}"/>
    <cellStyle name="Normal 13 9" xfId="470" xr:uid="{00000000-0005-0000-0000-0000A8030000}"/>
    <cellStyle name="Normal 14" xfId="1107" xr:uid="{00000000-0005-0000-0000-0000A9030000}"/>
    <cellStyle name="Normal 14 10" xfId="1108" xr:uid="{00000000-0005-0000-0000-0000AA030000}"/>
    <cellStyle name="Normal 14 11" xfId="1109" xr:uid="{00000000-0005-0000-0000-0000AB030000}"/>
    <cellStyle name="Normal 14 12" xfId="1110" xr:uid="{00000000-0005-0000-0000-0000AC030000}"/>
    <cellStyle name="Normal 14 13" xfId="1111" xr:uid="{00000000-0005-0000-0000-0000AD030000}"/>
    <cellStyle name="Normal 14 14" xfId="1112" xr:uid="{00000000-0005-0000-0000-0000AE030000}"/>
    <cellStyle name="Normal 14 15" xfId="1113" xr:uid="{00000000-0005-0000-0000-0000AF030000}"/>
    <cellStyle name="Normal 14 16" xfId="1114" xr:uid="{00000000-0005-0000-0000-0000B0030000}"/>
    <cellStyle name="Normal 14 17" xfId="1115" xr:uid="{00000000-0005-0000-0000-0000B1030000}"/>
    <cellStyle name="Normal 14 18" xfId="1116" xr:uid="{00000000-0005-0000-0000-0000B2030000}"/>
    <cellStyle name="Normal 14 2" xfId="1118" xr:uid="{00000000-0005-0000-0000-0000B3030000}"/>
    <cellStyle name="Normal 14 3" xfId="1121" xr:uid="{00000000-0005-0000-0000-0000B4030000}"/>
    <cellStyle name="Normal 14 4" xfId="1124" xr:uid="{00000000-0005-0000-0000-0000B5030000}"/>
    <cellStyle name="Normal 14 5" xfId="1127" xr:uid="{00000000-0005-0000-0000-0000B6030000}"/>
    <cellStyle name="Normal 14 6" xfId="1130" xr:uid="{00000000-0005-0000-0000-0000B7030000}"/>
    <cellStyle name="Normal 14 7" xfId="1132" xr:uid="{00000000-0005-0000-0000-0000B8030000}"/>
    <cellStyle name="Normal 14 8" xfId="1134" xr:uid="{00000000-0005-0000-0000-0000B9030000}"/>
    <cellStyle name="Normal 14 9" xfId="1136" xr:uid="{00000000-0005-0000-0000-0000BA030000}"/>
    <cellStyle name="Normal 15" xfId="1138" xr:uid="{00000000-0005-0000-0000-0000BB030000}"/>
    <cellStyle name="Normal 15 10" xfId="1139" xr:uid="{00000000-0005-0000-0000-0000BC030000}"/>
    <cellStyle name="Normal 15 11" xfId="1140" xr:uid="{00000000-0005-0000-0000-0000BD030000}"/>
    <cellStyle name="Normal 15 12" xfId="1141" xr:uid="{00000000-0005-0000-0000-0000BE030000}"/>
    <cellStyle name="Normal 15 13" xfId="1142" xr:uid="{00000000-0005-0000-0000-0000BF030000}"/>
    <cellStyle name="Normal 15 14" xfId="1143" xr:uid="{00000000-0005-0000-0000-0000C0030000}"/>
    <cellStyle name="Normal 15 15" xfId="1144" xr:uid="{00000000-0005-0000-0000-0000C1030000}"/>
    <cellStyle name="Normal 15 16" xfId="1145" xr:uid="{00000000-0005-0000-0000-0000C2030000}"/>
    <cellStyle name="Normal 15 17" xfId="1146" xr:uid="{00000000-0005-0000-0000-0000C3030000}"/>
    <cellStyle name="Normal 15 18" xfId="1147" xr:uid="{00000000-0005-0000-0000-0000C4030000}"/>
    <cellStyle name="Normal 15 2" xfId="1149" xr:uid="{00000000-0005-0000-0000-0000C5030000}"/>
    <cellStyle name="Normal 15 3" xfId="1151" xr:uid="{00000000-0005-0000-0000-0000C6030000}"/>
    <cellStyle name="Normal 15 4" xfId="1153" xr:uid="{00000000-0005-0000-0000-0000C7030000}"/>
    <cellStyle name="Normal 15 5" xfId="1155" xr:uid="{00000000-0005-0000-0000-0000C8030000}"/>
    <cellStyle name="Normal 15 6" xfId="1156" xr:uid="{00000000-0005-0000-0000-0000C9030000}"/>
    <cellStyle name="Normal 15 7" xfId="1157" xr:uid="{00000000-0005-0000-0000-0000CA030000}"/>
    <cellStyle name="Normal 15 8" xfId="1158" xr:uid="{00000000-0005-0000-0000-0000CB030000}"/>
    <cellStyle name="Normal 15 9" xfId="1159" xr:uid="{00000000-0005-0000-0000-0000CC030000}"/>
    <cellStyle name="Normal 16" xfId="1161" xr:uid="{00000000-0005-0000-0000-0000CD030000}"/>
    <cellStyle name="Normal 16 10" xfId="1162" xr:uid="{00000000-0005-0000-0000-0000CE030000}"/>
    <cellStyle name="Normal 16 11" xfId="559" xr:uid="{00000000-0005-0000-0000-0000CF030000}"/>
    <cellStyle name="Normal 16 12" xfId="494" xr:uid="{00000000-0005-0000-0000-0000D0030000}"/>
    <cellStyle name="Normal 16 13" xfId="561" xr:uid="{00000000-0005-0000-0000-0000D1030000}"/>
    <cellStyle name="Normal 16 14" xfId="563" xr:uid="{00000000-0005-0000-0000-0000D2030000}"/>
    <cellStyle name="Normal 16 15" xfId="199" xr:uid="{00000000-0005-0000-0000-0000D3030000}"/>
    <cellStyle name="Normal 16 16" xfId="203" xr:uid="{00000000-0005-0000-0000-0000D4030000}"/>
    <cellStyle name="Normal 16 17" xfId="207" xr:uid="{00000000-0005-0000-0000-0000D5030000}"/>
    <cellStyle name="Normal 16 18" xfId="212" xr:uid="{00000000-0005-0000-0000-0000D6030000}"/>
    <cellStyle name="Normal 16 2" xfId="1164" xr:uid="{00000000-0005-0000-0000-0000D7030000}"/>
    <cellStyle name="Normal 16 3" xfId="1166" xr:uid="{00000000-0005-0000-0000-0000D8030000}"/>
    <cellStyle name="Normal 16 4" xfId="1168" xr:uid="{00000000-0005-0000-0000-0000D9030000}"/>
    <cellStyle name="Normal 16 5" xfId="1169" xr:uid="{00000000-0005-0000-0000-0000DA030000}"/>
    <cellStyle name="Normal 16 6" xfId="1170" xr:uid="{00000000-0005-0000-0000-0000DB030000}"/>
    <cellStyle name="Normal 16 7" xfId="142" xr:uid="{00000000-0005-0000-0000-0000DC030000}"/>
    <cellStyle name="Normal 16 8" xfId="1171" xr:uid="{00000000-0005-0000-0000-0000DD030000}"/>
    <cellStyle name="Normal 16 9" xfId="1172" xr:uid="{00000000-0005-0000-0000-0000DE030000}"/>
    <cellStyle name="Normal 17" xfId="1174" xr:uid="{00000000-0005-0000-0000-0000DF030000}"/>
    <cellStyle name="Normal 17 10" xfId="1176" xr:uid="{00000000-0005-0000-0000-0000E0030000}"/>
    <cellStyle name="Normal 17 11" xfId="632" xr:uid="{00000000-0005-0000-0000-0000E1030000}"/>
    <cellStyle name="Normal 17 12" xfId="248" xr:uid="{00000000-0005-0000-0000-0000E2030000}"/>
    <cellStyle name="Normal 17 13" xfId="251" xr:uid="{00000000-0005-0000-0000-0000E3030000}"/>
    <cellStyle name="Normal 17 14" xfId="255" xr:uid="{00000000-0005-0000-0000-0000E4030000}"/>
    <cellStyle name="Normal 17 15" xfId="259" xr:uid="{00000000-0005-0000-0000-0000E5030000}"/>
    <cellStyle name="Normal 17 16" xfId="263" xr:uid="{00000000-0005-0000-0000-0000E6030000}"/>
    <cellStyle name="Normal 17 17" xfId="268" xr:uid="{00000000-0005-0000-0000-0000E7030000}"/>
    <cellStyle name="Normal 17 18" xfId="374" xr:uid="{00000000-0005-0000-0000-0000E8030000}"/>
    <cellStyle name="Normal 17 2" xfId="1178" xr:uid="{00000000-0005-0000-0000-0000E9030000}"/>
    <cellStyle name="Normal 17 3" xfId="1180" xr:uid="{00000000-0005-0000-0000-0000EA030000}"/>
    <cellStyle name="Normal 17 4" xfId="1183" xr:uid="{00000000-0005-0000-0000-0000EB030000}"/>
    <cellStyle name="Normal 17 5" xfId="1185" xr:uid="{00000000-0005-0000-0000-0000EC030000}"/>
    <cellStyle name="Normal 17 6" xfId="1187" xr:uid="{00000000-0005-0000-0000-0000ED030000}"/>
    <cellStyle name="Normal 17 7" xfId="1189" xr:uid="{00000000-0005-0000-0000-0000EE030000}"/>
    <cellStyle name="Normal 17 8" xfId="1191" xr:uid="{00000000-0005-0000-0000-0000EF030000}"/>
    <cellStyle name="Normal 17 9" xfId="1192" xr:uid="{00000000-0005-0000-0000-0000F0030000}"/>
    <cellStyle name="Normal 18" xfId="1194" xr:uid="{00000000-0005-0000-0000-0000F1030000}"/>
    <cellStyle name="Normal 18 10" xfId="1195" xr:uid="{00000000-0005-0000-0000-0000F2030000}"/>
    <cellStyle name="Normal 18 11" xfId="1196" xr:uid="{00000000-0005-0000-0000-0000F3030000}"/>
    <cellStyle name="Normal 18 12" xfId="1197" xr:uid="{00000000-0005-0000-0000-0000F4030000}"/>
    <cellStyle name="Normal 18 13" xfId="1198" xr:uid="{00000000-0005-0000-0000-0000F5030000}"/>
    <cellStyle name="Normal 18 14" xfId="1199" xr:uid="{00000000-0005-0000-0000-0000F6030000}"/>
    <cellStyle name="Normal 18 15" xfId="1201" xr:uid="{00000000-0005-0000-0000-0000F7030000}"/>
    <cellStyle name="Normal 18 16" xfId="1203" xr:uid="{00000000-0005-0000-0000-0000F8030000}"/>
    <cellStyle name="Normal 18 17" xfId="1205" xr:uid="{00000000-0005-0000-0000-0000F9030000}"/>
    <cellStyle name="Normal 18 18" xfId="1207" xr:uid="{00000000-0005-0000-0000-0000FA030000}"/>
    <cellStyle name="Normal 18 2" xfId="1209" xr:uid="{00000000-0005-0000-0000-0000FB030000}"/>
    <cellStyle name="Normal 18 3" xfId="1211" xr:uid="{00000000-0005-0000-0000-0000FC030000}"/>
    <cellStyle name="Normal 18 4" xfId="1214" xr:uid="{00000000-0005-0000-0000-0000FD030000}"/>
    <cellStyle name="Normal 18 5" xfId="1215" xr:uid="{00000000-0005-0000-0000-0000FE030000}"/>
    <cellStyle name="Normal 18 6" xfId="1216" xr:uid="{00000000-0005-0000-0000-0000FF030000}"/>
    <cellStyle name="Normal 18 7" xfId="1217" xr:uid="{00000000-0005-0000-0000-000000040000}"/>
    <cellStyle name="Normal 18 8" xfId="1218" xr:uid="{00000000-0005-0000-0000-000001040000}"/>
    <cellStyle name="Normal 18 9" xfId="1219" xr:uid="{00000000-0005-0000-0000-000002040000}"/>
    <cellStyle name="Normal 19" xfId="1221" xr:uid="{00000000-0005-0000-0000-000003040000}"/>
    <cellStyle name="Normal 19 2" xfId="1225" xr:uid="{00000000-0005-0000-0000-000004040000}"/>
    <cellStyle name="Normal 19 2 2" xfId="1227" xr:uid="{00000000-0005-0000-0000-000005040000}"/>
    <cellStyle name="Normal 19 2 3" xfId="1229" xr:uid="{00000000-0005-0000-0000-000006040000}"/>
    <cellStyle name="Normal 19 2 4" xfId="1231" xr:uid="{00000000-0005-0000-0000-000007040000}"/>
    <cellStyle name="Normal 19 2 5" xfId="1232" xr:uid="{00000000-0005-0000-0000-000008040000}"/>
    <cellStyle name="Normal 19 2 6" xfId="1233" xr:uid="{00000000-0005-0000-0000-000009040000}"/>
    <cellStyle name="Normal 19 3" xfId="1237" xr:uid="{00000000-0005-0000-0000-00000A040000}"/>
    <cellStyle name="Normal 19 3 2" xfId="1238" xr:uid="{00000000-0005-0000-0000-00000B040000}"/>
    <cellStyle name="Normal 19 4" xfId="1243" xr:uid="{00000000-0005-0000-0000-00000C040000}"/>
    <cellStyle name="Normal 19 4 2" xfId="1244" xr:uid="{00000000-0005-0000-0000-00000D040000}"/>
    <cellStyle name="Normal 19 5" xfId="1247" xr:uid="{00000000-0005-0000-0000-00000E040000}"/>
    <cellStyle name="Normal 2" xfId="896" xr:uid="{00000000-0005-0000-0000-00000F040000}"/>
    <cellStyle name="Normal 2 10" xfId="1248" xr:uid="{00000000-0005-0000-0000-000010040000}"/>
    <cellStyle name="Normal 2 11" xfId="1249" xr:uid="{00000000-0005-0000-0000-000011040000}"/>
    <cellStyle name="Normal 2 12" xfId="1250" xr:uid="{00000000-0005-0000-0000-000012040000}"/>
    <cellStyle name="Normal 2 13" xfId="1251" xr:uid="{00000000-0005-0000-0000-000013040000}"/>
    <cellStyle name="Normal 2 2" xfId="1252" xr:uid="{00000000-0005-0000-0000-000014040000}"/>
    <cellStyle name="Normal 2 2 2" xfId="1254" xr:uid="{00000000-0005-0000-0000-000015040000}"/>
    <cellStyle name="Normal 2 2 2 2" xfId="64" xr:uid="{00000000-0005-0000-0000-000016040000}"/>
    <cellStyle name="Normal 2 2 2 2 2" xfId="1255" xr:uid="{00000000-0005-0000-0000-000017040000}"/>
    <cellStyle name="Normal 2 2 2 2 3" xfId="1256" xr:uid="{00000000-0005-0000-0000-000018040000}"/>
    <cellStyle name="Normal 2 2 2 2 4" xfId="1257" xr:uid="{00000000-0005-0000-0000-000019040000}"/>
    <cellStyle name="Normal 2 2 2 3" xfId="66" xr:uid="{00000000-0005-0000-0000-00001A040000}"/>
    <cellStyle name="Normal 2 2 2 4" xfId="1258" xr:uid="{00000000-0005-0000-0000-00001B040000}"/>
    <cellStyle name="Normal 2 2 3" xfId="655" xr:uid="{00000000-0005-0000-0000-00001C040000}"/>
    <cellStyle name="Normal 2 2 4" xfId="1260" xr:uid="{00000000-0005-0000-0000-00001D040000}"/>
    <cellStyle name="Normal 2 2 5" xfId="1262" xr:uid="{00000000-0005-0000-0000-00001E040000}"/>
    <cellStyle name="Normal 2 3" xfId="1263" xr:uid="{00000000-0005-0000-0000-00001F040000}"/>
    <cellStyle name="Normal 2 3 2" xfId="328" xr:uid="{00000000-0005-0000-0000-000020040000}"/>
    <cellStyle name="Normal 2 3 2 2" xfId="890" xr:uid="{00000000-0005-0000-0000-000021040000}"/>
    <cellStyle name="Normal 2 3 2 3" xfId="1264" xr:uid="{00000000-0005-0000-0000-000022040000}"/>
    <cellStyle name="Normal 2 3 2 4" xfId="1265" xr:uid="{00000000-0005-0000-0000-000023040000}"/>
    <cellStyle name="Normal 2 3 3" xfId="658" xr:uid="{00000000-0005-0000-0000-000024040000}"/>
    <cellStyle name="Normal 2 3 4" xfId="894" xr:uid="{00000000-0005-0000-0000-000025040000}"/>
    <cellStyle name="Normal 2 4" xfId="1266" xr:uid="{00000000-0005-0000-0000-000026040000}"/>
    <cellStyle name="Normal 2 4 2" xfId="1267" xr:uid="{00000000-0005-0000-0000-000027040000}"/>
    <cellStyle name="Normal 2 4 2 2" xfId="1268" xr:uid="{00000000-0005-0000-0000-000028040000}"/>
    <cellStyle name="Normal 2 4 2 3" xfId="1269" xr:uid="{00000000-0005-0000-0000-000029040000}"/>
    <cellStyle name="Normal 2 4 2 4" xfId="1270" xr:uid="{00000000-0005-0000-0000-00002A040000}"/>
    <cellStyle name="Normal 2 4 3" xfId="662" xr:uid="{00000000-0005-0000-0000-00002B040000}"/>
    <cellStyle name="Normal 2 4 4" xfId="664" xr:uid="{00000000-0005-0000-0000-00002C040000}"/>
    <cellStyle name="Normal 2 5" xfId="1271" xr:uid="{00000000-0005-0000-0000-00002D040000}"/>
    <cellStyle name="Normal 2 5 2" xfId="867" xr:uid="{00000000-0005-0000-0000-00002E040000}"/>
    <cellStyle name="Normal 2 5 2 2" xfId="1272" xr:uid="{00000000-0005-0000-0000-00002F040000}"/>
    <cellStyle name="Normal 2 5 2 3" xfId="1273" xr:uid="{00000000-0005-0000-0000-000030040000}"/>
    <cellStyle name="Normal 2 5 2 4" xfId="1274" xr:uid="{00000000-0005-0000-0000-000031040000}"/>
    <cellStyle name="Normal 2 5 3" xfId="1275" xr:uid="{00000000-0005-0000-0000-000032040000}"/>
    <cellStyle name="Normal 2 5 4" xfId="1276" xr:uid="{00000000-0005-0000-0000-000033040000}"/>
    <cellStyle name="Normal 2 6" xfId="1277" xr:uid="{00000000-0005-0000-0000-000034040000}"/>
    <cellStyle name="Normal 2 7" xfId="1278" xr:uid="{00000000-0005-0000-0000-000035040000}"/>
    <cellStyle name="Normal 2 8" xfId="1279" xr:uid="{00000000-0005-0000-0000-000036040000}"/>
    <cellStyle name="Normal 2 9" xfId="1280" xr:uid="{00000000-0005-0000-0000-000037040000}"/>
    <cellStyle name="Normal 2_Activ net BCR FOND - 27.05.08" xfId="1281" xr:uid="{00000000-0005-0000-0000-000038040000}"/>
    <cellStyle name="Normal 20" xfId="1137" xr:uid="{00000000-0005-0000-0000-000039040000}"/>
    <cellStyle name="Normal 20 2" xfId="1148" xr:uid="{00000000-0005-0000-0000-00003A040000}"/>
    <cellStyle name="Normal 20 2 2" xfId="1282" xr:uid="{00000000-0005-0000-0000-00003B040000}"/>
    <cellStyle name="Normal 20 2 3" xfId="1283" xr:uid="{00000000-0005-0000-0000-00003C040000}"/>
    <cellStyle name="Normal 20 2 4" xfId="1284" xr:uid="{00000000-0005-0000-0000-00003D040000}"/>
    <cellStyle name="Normal 20 2 5" xfId="870" xr:uid="{00000000-0005-0000-0000-00003E040000}"/>
    <cellStyle name="Normal 20 2 6" xfId="1285" xr:uid="{00000000-0005-0000-0000-00003F040000}"/>
    <cellStyle name="Normal 20 3" xfId="1150" xr:uid="{00000000-0005-0000-0000-000040040000}"/>
    <cellStyle name="Normal 20 3 2" xfId="1286" xr:uid="{00000000-0005-0000-0000-000041040000}"/>
    <cellStyle name="Normal 20 4" xfId="1152" xr:uid="{00000000-0005-0000-0000-000042040000}"/>
    <cellStyle name="Normal 20 4 2" xfId="29" xr:uid="{00000000-0005-0000-0000-000043040000}"/>
    <cellStyle name="Normal 20 5" xfId="1154" xr:uid="{00000000-0005-0000-0000-000044040000}"/>
    <cellStyle name="Normal 21" xfId="1160" xr:uid="{00000000-0005-0000-0000-000045040000}"/>
    <cellStyle name="Normal 21 2" xfId="1163" xr:uid="{00000000-0005-0000-0000-000046040000}"/>
    <cellStyle name="Normal 21 2 2" xfId="1287" xr:uid="{00000000-0005-0000-0000-000047040000}"/>
    <cellStyle name="Normal 21 2 3" xfId="1288" xr:uid="{00000000-0005-0000-0000-000048040000}"/>
    <cellStyle name="Normal 21 2 4" xfId="1289" xr:uid="{00000000-0005-0000-0000-000049040000}"/>
    <cellStyle name="Normal 21 3" xfId="1165" xr:uid="{00000000-0005-0000-0000-00004A040000}"/>
    <cellStyle name="Normal 21 4" xfId="1167" xr:uid="{00000000-0005-0000-0000-00004B040000}"/>
    <cellStyle name="Normal 22" xfId="1173" xr:uid="{00000000-0005-0000-0000-00004C040000}"/>
    <cellStyle name="Normal 22 2" xfId="1177" xr:uid="{00000000-0005-0000-0000-00004D040000}"/>
    <cellStyle name="Normal 22 2 2" xfId="1290" xr:uid="{00000000-0005-0000-0000-00004E040000}"/>
    <cellStyle name="Normal 22 2 3" xfId="1291" xr:uid="{00000000-0005-0000-0000-00004F040000}"/>
    <cellStyle name="Normal 22 2 4" xfId="1292" xr:uid="{00000000-0005-0000-0000-000050040000}"/>
    <cellStyle name="Normal 22 3" xfId="1179" xr:uid="{00000000-0005-0000-0000-000051040000}"/>
    <cellStyle name="Normal 22 4" xfId="1182" xr:uid="{00000000-0005-0000-0000-000052040000}"/>
    <cellStyle name="Normal 23" xfId="1193" xr:uid="{00000000-0005-0000-0000-000053040000}"/>
    <cellStyle name="Normal 23 2" xfId="1208" xr:uid="{00000000-0005-0000-0000-000054040000}"/>
    <cellStyle name="Normal 23 2 2" xfId="1293" xr:uid="{00000000-0005-0000-0000-000055040000}"/>
    <cellStyle name="Normal 23 2 3" xfId="1294" xr:uid="{00000000-0005-0000-0000-000056040000}"/>
    <cellStyle name="Normal 23 2 4" xfId="1295" xr:uid="{00000000-0005-0000-0000-000057040000}"/>
    <cellStyle name="Normal 23 3" xfId="1210" xr:uid="{00000000-0005-0000-0000-000058040000}"/>
    <cellStyle name="Normal 23 4" xfId="1213" xr:uid="{00000000-0005-0000-0000-000059040000}"/>
    <cellStyle name="Normal 24" xfId="1220" xr:uid="{00000000-0005-0000-0000-00005A040000}"/>
    <cellStyle name="Normal 24 2" xfId="1224" xr:uid="{00000000-0005-0000-0000-00005B040000}"/>
    <cellStyle name="Normal 24 2 2" xfId="1226" xr:uid="{00000000-0005-0000-0000-00005C040000}"/>
    <cellStyle name="Normal 24 2 3" xfId="1228" xr:uid="{00000000-0005-0000-0000-00005D040000}"/>
    <cellStyle name="Normal 24 2 4" xfId="1230" xr:uid="{00000000-0005-0000-0000-00005E040000}"/>
    <cellStyle name="Normal 24 3" xfId="1236" xr:uid="{00000000-0005-0000-0000-00005F040000}"/>
    <cellStyle name="Normal 24 4" xfId="1242" xr:uid="{00000000-0005-0000-0000-000060040000}"/>
    <cellStyle name="Normal 25" xfId="1297" xr:uid="{00000000-0005-0000-0000-000061040000}"/>
    <cellStyle name="Normal 25 2" xfId="1299" xr:uid="{00000000-0005-0000-0000-000062040000}"/>
    <cellStyle name="Normal 25 2 2" xfId="1300" xr:uid="{00000000-0005-0000-0000-000063040000}"/>
    <cellStyle name="Normal 25 2 3" xfId="1301" xr:uid="{00000000-0005-0000-0000-000064040000}"/>
    <cellStyle name="Normal 25 2 4" xfId="1302" xr:uid="{00000000-0005-0000-0000-000065040000}"/>
    <cellStyle name="Normal 25 3" xfId="1303" xr:uid="{00000000-0005-0000-0000-000066040000}"/>
    <cellStyle name="Normal 25 4" xfId="1304" xr:uid="{00000000-0005-0000-0000-000067040000}"/>
    <cellStyle name="Normal 26" xfId="1306" xr:uid="{00000000-0005-0000-0000-000068040000}"/>
    <cellStyle name="Normal 26 2" xfId="1310" xr:uid="{00000000-0005-0000-0000-000069040000}"/>
    <cellStyle name="Normal 26 2 2" xfId="1311" xr:uid="{00000000-0005-0000-0000-00006A040000}"/>
    <cellStyle name="Normal 26 2 3" xfId="1312" xr:uid="{00000000-0005-0000-0000-00006B040000}"/>
    <cellStyle name="Normal 26 2 4" xfId="1313" xr:uid="{00000000-0005-0000-0000-00006C040000}"/>
    <cellStyle name="Normal 26 3" xfId="851" xr:uid="{00000000-0005-0000-0000-00006D040000}"/>
    <cellStyle name="Normal 26 4" xfId="854" xr:uid="{00000000-0005-0000-0000-00006E040000}"/>
    <cellStyle name="Normal 27" xfId="922" xr:uid="{00000000-0005-0000-0000-00006F040000}"/>
    <cellStyle name="Normal 27 2" xfId="1315" xr:uid="{00000000-0005-0000-0000-000070040000}"/>
    <cellStyle name="Normal 27 2 2" xfId="1316" xr:uid="{00000000-0005-0000-0000-000071040000}"/>
    <cellStyle name="Normal 27 2 3" xfId="228" xr:uid="{00000000-0005-0000-0000-000072040000}"/>
    <cellStyle name="Normal 27 2 4" xfId="235" xr:uid="{00000000-0005-0000-0000-000073040000}"/>
    <cellStyle name="Normal 27 3" xfId="1318" xr:uid="{00000000-0005-0000-0000-000074040000}"/>
    <cellStyle name="Normal 27 4" xfId="1320" xr:uid="{00000000-0005-0000-0000-000075040000}"/>
    <cellStyle name="Normal 28" xfId="1322" xr:uid="{00000000-0005-0000-0000-000076040000}"/>
    <cellStyle name="Normal 28 2" xfId="1324" xr:uid="{00000000-0005-0000-0000-000077040000}"/>
    <cellStyle name="Normal 28 2 2" xfId="1325" xr:uid="{00000000-0005-0000-0000-000078040000}"/>
    <cellStyle name="Normal 28 2 3" xfId="1326" xr:uid="{00000000-0005-0000-0000-000079040000}"/>
    <cellStyle name="Normal 28 2 4" xfId="1327" xr:uid="{00000000-0005-0000-0000-00007A040000}"/>
    <cellStyle name="Normal 28 3" xfId="1329" xr:uid="{00000000-0005-0000-0000-00007B040000}"/>
    <cellStyle name="Normal 28 4" xfId="1331" xr:uid="{00000000-0005-0000-0000-00007C040000}"/>
    <cellStyle name="Normal 29" xfId="1333" xr:uid="{00000000-0005-0000-0000-00007D040000}"/>
    <cellStyle name="Normal 29 10" xfId="1223" xr:uid="{00000000-0005-0000-0000-00007E040000}"/>
    <cellStyle name="Normal 29 11" xfId="1235" xr:uid="{00000000-0005-0000-0000-00007F040000}"/>
    <cellStyle name="Normal 29 12" xfId="1241" xr:uid="{00000000-0005-0000-0000-000080040000}"/>
    <cellStyle name="Normal 29 13" xfId="1246" xr:uid="{00000000-0005-0000-0000-000081040000}"/>
    <cellStyle name="Normal 29 14" xfId="1335" xr:uid="{00000000-0005-0000-0000-000082040000}"/>
    <cellStyle name="Normal 29 15" xfId="1337" xr:uid="{00000000-0005-0000-0000-000083040000}"/>
    <cellStyle name="Normal 29 16" xfId="1339" xr:uid="{00000000-0005-0000-0000-000084040000}"/>
    <cellStyle name="Normal 29 17" xfId="1341" xr:uid="{00000000-0005-0000-0000-000085040000}"/>
    <cellStyle name="Normal 29 18" xfId="1343" xr:uid="{00000000-0005-0000-0000-000086040000}"/>
    <cellStyle name="Normal 29 2" xfId="1346" xr:uid="{00000000-0005-0000-0000-000087040000}"/>
    <cellStyle name="Normal 29 3" xfId="1348" xr:uid="{00000000-0005-0000-0000-000088040000}"/>
    <cellStyle name="Normal 29 4" xfId="1350" xr:uid="{00000000-0005-0000-0000-000089040000}"/>
    <cellStyle name="Normal 29 5" xfId="1352" xr:uid="{00000000-0005-0000-0000-00008A040000}"/>
    <cellStyle name="Normal 29 6" xfId="1354" xr:uid="{00000000-0005-0000-0000-00008B040000}"/>
    <cellStyle name="Normal 29 7" xfId="1356" xr:uid="{00000000-0005-0000-0000-00008C040000}"/>
    <cellStyle name="Normal 29 8" xfId="1358" xr:uid="{00000000-0005-0000-0000-00008D040000}"/>
    <cellStyle name="Normal 29 9" xfId="1360" xr:uid="{00000000-0005-0000-0000-00008E040000}"/>
    <cellStyle name="Normal 3" xfId="898" xr:uid="{00000000-0005-0000-0000-00008F040000}"/>
    <cellStyle name="Normal 3 2" xfId="1361" xr:uid="{00000000-0005-0000-0000-000090040000}"/>
    <cellStyle name="Normal 3 2 2" xfId="1362" xr:uid="{00000000-0005-0000-0000-000091040000}"/>
    <cellStyle name="Normal 3 3" xfId="1363" xr:uid="{00000000-0005-0000-0000-000092040000}"/>
    <cellStyle name="Normal 3 4" xfId="1364" xr:uid="{00000000-0005-0000-0000-000093040000}"/>
    <cellStyle name="Normal 30" xfId="1296" xr:uid="{00000000-0005-0000-0000-000094040000}"/>
    <cellStyle name="Normal 30 2" xfId="1298" xr:uid="{00000000-0005-0000-0000-000095040000}"/>
    <cellStyle name="Normal 31" xfId="1305" xr:uid="{00000000-0005-0000-0000-000096040000}"/>
    <cellStyle name="Normal 31 10" xfId="1365" xr:uid="{00000000-0005-0000-0000-000097040000}"/>
    <cellStyle name="Normal 31 11" xfId="1366" xr:uid="{00000000-0005-0000-0000-000098040000}"/>
    <cellStyle name="Normal 31 12" xfId="1367" xr:uid="{00000000-0005-0000-0000-000099040000}"/>
    <cellStyle name="Normal 31 13" xfId="1368" xr:uid="{00000000-0005-0000-0000-00009A040000}"/>
    <cellStyle name="Normal 31 14" xfId="1369" xr:uid="{00000000-0005-0000-0000-00009B040000}"/>
    <cellStyle name="Normal 31 15" xfId="1370" xr:uid="{00000000-0005-0000-0000-00009C040000}"/>
    <cellStyle name="Normal 31 16" xfId="1371" xr:uid="{00000000-0005-0000-0000-00009D040000}"/>
    <cellStyle name="Normal 31 17" xfId="1372" xr:uid="{00000000-0005-0000-0000-00009E040000}"/>
    <cellStyle name="Normal 31 18" xfId="1373" xr:uid="{00000000-0005-0000-0000-00009F040000}"/>
    <cellStyle name="Normal 31 2" xfId="1309" xr:uid="{00000000-0005-0000-0000-0000A0040000}"/>
    <cellStyle name="Normal 31 3" xfId="850" xr:uid="{00000000-0005-0000-0000-0000A1040000}"/>
    <cellStyle name="Normal 31 4" xfId="853" xr:uid="{00000000-0005-0000-0000-0000A2040000}"/>
    <cellStyle name="Normal 31 5" xfId="928" xr:uid="{00000000-0005-0000-0000-0000A3040000}"/>
    <cellStyle name="Normal 31 6" xfId="856" xr:uid="{00000000-0005-0000-0000-0000A4040000}"/>
    <cellStyle name="Normal 31 7" xfId="1374" xr:uid="{00000000-0005-0000-0000-0000A5040000}"/>
    <cellStyle name="Normal 31 8" xfId="1375" xr:uid="{00000000-0005-0000-0000-0000A6040000}"/>
    <cellStyle name="Normal 31 9" xfId="1376" xr:uid="{00000000-0005-0000-0000-0000A7040000}"/>
    <cellStyle name="Normal 32" xfId="921" xr:uid="{00000000-0005-0000-0000-0000A8040000}"/>
    <cellStyle name="Normal 32 10" xfId="1380" xr:uid="{00000000-0005-0000-0000-0000A9040000}"/>
    <cellStyle name="Normal 32 11" xfId="1382" xr:uid="{00000000-0005-0000-0000-0000AA040000}"/>
    <cellStyle name="Normal 32 12" xfId="1383" xr:uid="{00000000-0005-0000-0000-0000AB040000}"/>
    <cellStyle name="Normal 32 13" xfId="1384" xr:uid="{00000000-0005-0000-0000-0000AC040000}"/>
    <cellStyle name="Normal 32 14" xfId="1385" xr:uid="{00000000-0005-0000-0000-0000AD040000}"/>
    <cellStyle name="Normal 32 15" xfId="1386" xr:uid="{00000000-0005-0000-0000-0000AE040000}"/>
    <cellStyle name="Normal 32 16" xfId="1387" xr:uid="{00000000-0005-0000-0000-0000AF040000}"/>
    <cellStyle name="Normal 32 17" xfId="1388" xr:uid="{00000000-0005-0000-0000-0000B0040000}"/>
    <cellStyle name="Normal 32 18" xfId="1389" xr:uid="{00000000-0005-0000-0000-0000B1040000}"/>
    <cellStyle name="Normal 32 2" xfId="1314" xr:uid="{00000000-0005-0000-0000-0000B2040000}"/>
    <cellStyle name="Normal 32 3" xfId="1317" xr:uid="{00000000-0005-0000-0000-0000B3040000}"/>
    <cellStyle name="Normal 32 4" xfId="1319" xr:uid="{00000000-0005-0000-0000-0000B4040000}"/>
    <cellStyle name="Normal 32 5" xfId="1390" xr:uid="{00000000-0005-0000-0000-0000B5040000}"/>
    <cellStyle name="Normal 32 6" xfId="1391" xr:uid="{00000000-0005-0000-0000-0000B6040000}"/>
    <cellStyle name="Normal 32 7" xfId="1392" xr:uid="{00000000-0005-0000-0000-0000B7040000}"/>
    <cellStyle name="Normal 32 8" xfId="1393" xr:uid="{00000000-0005-0000-0000-0000B8040000}"/>
    <cellStyle name="Normal 32 9" xfId="1394" xr:uid="{00000000-0005-0000-0000-0000B9040000}"/>
    <cellStyle name="Normal 33" xfId="1321" xr:uid="{00000000-0005-0000-0000-0000BA040000}"/>
    <cellStyle name="Normal 33 10" xfId="1117" xr:uid="{00000000-0005-0000-0000-0000BB040000}"/>
    <cellStyle name="Normal 33 11" xfId="1120" xr:uid="{00000000-0005-0000-0000-0000BC040000}"/>
    <cellStyle name="Normal 33 12" xfId="1123" xr:uid="{00000000-0005-0000-0000-0000BD040000}"/>
    <cellStyle name="Normal 33 13" xfId="1126" xr:uid="{00000000-0005-0000-0000-0000BE040000}"/>
    <cellStyle name="Normal 33 14" xfId="1129" xr:uid="{00000000-0005-0000-0000-0000BF040000}"/>
    <cellStyle name="Normal 33 15" xfId="1131" xr:uid="{00000000-0005-0000-0000-0000C0040000}"/>
    <cellStyle name="Normal 33 16" xfId="1133" xr:uid="{00000000-0005-0000-0000-0000C1040000}"/>
    <cellStyle name="Normal 33 17" xfId="1135" xr:uid="{00000000-0005-0000-0000-0000C2040000}"/>
    <cellStyle name="Normal 33 18" xfId="1395" xr:uid="{00000000-0005-0000-0000-0000C3040000}"/>
    <cellStyle name="Normal 33 2" xfId="1323" xr:uid="{00000000-0005-0000-0000-0000C4040000}"/>
    <cellStyle name="Normal 33 3" xfId="1328" xr:uid="{00000000-0005-0000-0000-0000C5040000}"/>
    <cellStyle name="Normal 33 4" xfId="1330" xr:uid="{00000000-0005-0000-0000-0000C6040000}"/>
    <cellStyle name="Normal 33 5" xfId="1396" xr:uid="{00000000-0005-0000-0000-0000C7040000}"/>
    <cellStyle name="Normal 33 6" xfId="1397" xr:uid="{00000000-0005-0000-0000-0000C8040000}"/>
    <cellStyle name="Normal 33 7" xfId="1398" xr:uid="{00000000-0005-0000-0000-0000C9040000}"/>
    <cellStyle name="Normal 33 8" xfId="1399" xr:uid="{00000000-0005-0000-0000-0000CA040000}"/>
    <cellStyle name="Normal 33 9" xfId="1400" xr:uid="{00000000-0005-0000-0000-0000CB040000}"/>
    <cellStyle name="Normal 34" xfId="1332" xr:uid="{00000000-0005-0000-0000-0000CC040000}"/>
    <cellStyle name="Normal 34 10" xfId="1222" xr:uid="{00000000-0005-0000-0000-0000CD040000}"/>
    <cellStyle name="Normal 34 11" xfId="1234" xr:uid="{00000000-0005-0000-0000-0000CE040000}"/>
    <cellStyle name="Normal 34 12" xfId="1240" xr:uid="{00000000-0005-0000-0000-0000CF040000}"/>
    <cellStyle name="Normal 34 13" xfId="1245" xr:uid="{00000000-0005-0000-0000-0000D0040000}"/>
    <cellStyle name="Normal 34 14" xfId="1334" xr:uid="{00000000-0005-0000-0000-0000D1040000}"/>
    <cellStyle name="Normal 34 15" xfId="1336" xr:uid="{00000000-0005-0000-0000-0000D2040000}"/>
    <cellStyle name="Normal 34 16" xfId="1338" xr:uid="{00000000-0005-0000-0000-0000D3040000}"/>
    <cellStyle name="Normal 34 17" xfId="1340" xr:uid="{00000000-0005-0000-0000-0000D4040000}"/>
    <cellStyle name="Normal 34 18" xfId="1342" xr:uid="{00000000-0005-0000-0000-0000D5040000}"/>
    <cellStyle name="Normal 34 2" xfId="1345" xr:uid="{00000000-0005-0000-0000-0000D6040000}"/>
    <cellStyle name="Normal 34 3" xfId="1347" xr:uid="{00000000-0005-0000-0000-0000D7040000}"/>
    <cellStyle name="Normal 34 4" xfId="1349" xr:uid="{00000000-0005-0000-0000-0000D8040000}"/>
    <cellStyle name="Normal 34 5" xfId="1351" xr:uid="{00000000-0005-0000-0000-0000D9040000}"/>
    <cellStyle name="Normal 34 6" xfId="1353" xr:uid="{00000000-0005-0000-0000-0000DA040000}"/>
    <cellStyle name="Normal 34 7" xfId="1355" xr:uid="{00000000-0005-0000-0000-0000DB040000}"/>
    <cellStyle name="Normal 34 8" xfId="1357" xr:uid="{00000000-0005-0000-0000-0000DC040000}"/>
    <cellStyle name="Normal 34 9" xfId="1359" xr:uid="{00000000-0005-0000-0000-0000DD040000}"/>
    <cellStyle name="Normal 35" xfId="1402" xr:uid="{00000000-0005-0000-0000-0000DE040000}"/>
    <cellStyle name="Normal 35 10" xfId="1344" xr:uid="{00000000-0005-0000-0000-0000DF040000}"/>
    <cellStyle name="Normal 35 2" xfId="1404" xr:uid="{00000000-0005-0000-0000-0000E0040000}"/>
    <cellStyle name="Normal 36" xfId="1406" xr:uid="{00000000-0005-0000-0000-0000E1040000}"/>
    <cellStyle name="Normal 37" xfId="1408" xr:uid="{00000000-0005-0000-0000-0000E2040000}"/>
    <cellStyle name="Normal 37 2" xfId="1410" xr:uid="{00000000-0005-0000-0000-0000E3040000}"/>
    <cellStyle name="Normal 37 2 2" xfId="1412" xr:uid="{00000000-0005-0000-0000-0000E4040000}"/>
    <cellStyle name="Normal 37 2 3" xfId="1414" xr:uid="{00000000-0005-0000-0000-0000E5040000}"/>
    <cellStyle name="Normal 37 2 4" xfId="1416" xr:uid="{00000000-0005-0000-0000-0000E6040000}"/>
    <cellStyle name="Normal 37 2 5" xfId="1418" xr:uid="{00000000-0005-0000-0000-0000E7040000}"/>
    <cellStyle name="Normal 37 2 6" xfId="1420" xr:uid="{00000000-0005-0000-0000-0000E8040000}"/>
    <cellStyle name="Normal 37 3" xfId="1422" xr:uid="{00000000-0005-0000-0000-0000E9040000}"/>
    <cellStyle name="Normal 37 3 2" xfId="1424" xr:uid="{00000000-0005-0000-0000-0000EA040000}"/>
    <cellStyle name="Normal 37 4" xfId="1427" xr:uid="{00000000-0005-0000-0000-0000EB040000}"/>
    <cellStyle name="Normal 37 4 2" xfId="1054" xr:uid="{00000000-0005-0000-0000-0000EC040000}"/>
    <cellStyle name="Normal 37 5" xfId="1430" xr:uid="{00000000-0005-0000-0000-0000ED040000}"/>
    <cellStyle name="Normal 38" xfId="1432" xr:uid="{00000000-0005-0000-0000-0000EE040000}"/>
    <cellStyle name="Normal 38 2" xfId="1434" xr:uid="{00000000-0005-0000-0000-0000EF040000}"/>
    <cellStyle name="Normal 38 2 2" xfId="1436" xr:uid="{00000000-0005-0000-0000-0000F0040000}"/>
    <cellStyle name="Normal 38 2 3" xfId="1438" xr:uid="{00000000-0005-0000-0000-0000F1040000}"/>
    <cellStyle name="Normal 38 2 4" xfId="1440" xr:uid="{00000000-0005-0000-0000-0000F2040000}"/>
    <cellStyle name="Normal 38 2 5" xfId="1443" xr:uid="{00000000-0005-0000-0000-0000F3040000}"/>
    <cellStyle name="Normal 38 2 6" xfId="1447" xr:uid="{00000000-0005-0000-0000-0000F4040000}"/>
    <cellStyle name="Normal 38 3" xfId="1449" xr:uid="{00000000-0005-0000-0000-0000F5040000}"/>
    <cellStyle name="Normal 38 3 2" xfId="1451" xr:uid="{00000000-0005-0000-0000-0000F6040000}"/>
    <cellStyle name="Normal 38 4" xfId="1453" xr:uid="{00000000-0005-0000-0000-0000F7040000}"/>
    <cellStyle name="Normal 38 4 2" xfId="1455" xr:uid="{00000000-0005-0000-0000-0000F8040000}"/>
    <cellStyle name="Normal 38 5" xfId="1457" xr:uid="{00000000-0005-0000-0000-0000F9040000}"/>
    <cellStyle name="Normal 39" xfId="1459" xr:uid="{00000000-0005-0000-0000-0000FA040000}"/>
    <cellStyle name="Normal 39 2" xfId="1460" xr:uid="{00000000-0005-0000-0000-0000FB040000}"/>
    <cellStyle name="Normal 39 2 2" xfId="526" xr:uid="{00000000-0005-0000-0000-0000FC040000}"/>
    <cellStyle name="Normal 39 2 3" xfId="528" xr:uid="{00000000-0005-0000-0000-0000FD040000}"/>
    <cellStyle name="Normal 39 2 4" xfId="531" xr:uid="{00000000-0005-0000-0000-0000FE040000}"/>
    <cellStyle name="Normal 39 2 5" xfId="533" xr:uid="{00000000-0005-0000-0000-0000FF040000}"/>
    <cellStyle name="Normal 39 2 6" xfId="1461" xr:uid="{00000000-0005-0000-0000-000000050000}"/>
    <cellStyle name="Normal 39 3" xfId="1462" xr:uid="{00000000-0005-0000-0000-000001050000}"/>
    <cellStyle name="Normal 39 3 2" xfId="1463" xr:uid="{00000000-0005-0000-0000-000002050000}"/>
    <cellStyle name="Normal 39 4" xfId="1464" xr:uid="{00000000-0005-0000-0000-000003050000}"/>
    <cellStyle name="Normal 39 4 2" xfId="1466" xr:uid="{00000000-0005-0000-0000-000004050000}"/>
    <cellStyle name="Normal 39 5" xfId="1467" xr:uid="{00000000-0005-0000-0000-000005050000}"/>
    <cellStyle name="Normal 4" xfId="900" xr:uid="{00000000-0005-0000-0000-000006050000}"/>
    <cellStyle name="Normal 4 2" xfId="1468" xr:uid="{00000000-0005-0000-0000-000007050000}"/>
    <cellStyle name="Normal 4 2 2" xfId="1469" xr:uid="{00000000-0005-0000-0000-000008050000}"/>
    <cellStyle name="Normal 4 2 3" xfId="201" xr:uid="{00000000-0005-0000-0000-000009050000}"/>
    <cellStyle name="Normal 4 2 4" xfId="205" xr:uid="{00000000-0005-0000-0000-00000A050000}"/>
    <cellStyle name="Normal 4 2 5" xfId="210" xr:uid="{00000000-0005-0000-0000-00000B050000}"/>
    <cellStyle name="Normal 4 2 6" xfId="214" xr:uid="{00000000-0005-0000-0000-00000C050000}"/>
    <cellStyle name="Normal 4 3" xfId="1471" xr:uid="{00000000-0005-0000-0000-00000D050000}"/>
    <cellStyle name="Normal 4 3 2" xfId="1473" xr:uid="{00000000-0005-0000-0000-00000E050000}"/>
    <cellStyle name="Normal 4 4" xfId="1475" xr:uid="{00000000-0005-0000-0000-00000F050000}"/>
    <cellStyle name="Normal 4 4 2" xfId="1477" xr:uid="{00000000-0005-0000-0000-000010050000}"/>
    <cellStyle name="Normal 4 5" xfId="1479" xr:uid="{00000000-0005-0000-0000-000011050000}"/>
    <cellStyle name="Normal 40" xfId="1401" xr:uid="{00000000-0005-0000-0000-000012050000}"/>
    <cellStyle name="Normal 40 2" xfId="1403" xr:uid="{00000000-0005-0000-0000-000013050000}"/>
    <cellStyle name="Normal 40 2 2" xfId="1181" xr:uid="{00000000-0005-0000-0000-000014050000}"/>
    <cellStyle name="Normal 40 2 3" xfId="1184" xr:uid="{00000000-0005-0000-0000-000015050000}"/>
    <cellStyle name="Normal 40 2 4" xfId="1186" xr:uid="{00000000-0005-0000-0000-000016050000}"/>
    <cellStyle name="Normal 40 2 5" xfId="1188" xr:uid="{00000000-0005-0000-0000-000017050000}"/>
    <cellStyle name="Normal 40 2 6" xfId="1190" xr:uid="{00000000-0005-0000-0000-000018050000}"/>
    <cellStyle name="Normal 40 3" xfId="1480" xr:uid="{00000000-0005-0000-0000-000019050000}"/>
    <cellStyle name="Normal 40 3 2" xfId="1212" xr:uid="{00000000-0005-0000-0000-00001A050000}"/>
    <cellStyle name="Normal 40 4" xfId="1481" xr:uid="{00000000-0005-0000-0000-00001B050000}"/>
    <cellStyle name="Normal 40 4 2" xfId="1239" xr:uid="{00000000-0005-0000-0000-00001C050000}"/>
    <cellStyle name="Normal 40 5" xfId="1482" xr:uid="{00000000-0005-0000-0000-00001D050000}"/>
    <cellStyle name="Normal 41" xfId="1405" xr:uid="{00000000-0005-0000-0000-00001E050000}"/>
    <cellStyle name="Normal 42" xfId="1407" xr:uid="{00000000-0005-0000-0000-00001F050000}"/>
    <cellStyle name="Normal 42 2" xfId="1409" xr:uid="{00000000-0005-0000-0000-000020050000}"/>
    <cellStyle name="Normal 42 2 2" xfId="1411" xr:uid="{00000000-0005-0000-0000-000021050000}"/>
    <cellStyle name="Normal 42 2 3" xfId="1413" xr:uid="{00000000-0005-0000-0000-000022050000}"/>
    <cellStyle name="Normal 42 2 4" xfId="1415" xr:uid="{00000000-0005-0000-0000-000023050000}"/>
    <cellStyle name="Normal 42 2 5" xfId="1417" xr:uid="{00000000-0005-0000-0000-000024050000}"/>
    <cellStyle name="Normal 42 2 6" xfId="1419" xr:uid="{00000000-0005-0000-0000-000025050000}"/>
    <cellStyle name="Normal 42 3" xfId="1421" xr:uid="{00000000-0005-0000-0000-000026050000}"/>
    <cellStyle name="Normal 42 3 2" xfId="1423" xr:uid="{00000000-0005-0000-0000-000027050000}"/>
    <cellStyle name="Normal 42 4" xfId="1426" xr:uid="{00000000-0005-0000-0000-000028050000}"/>
    <cellStyle name="Normal 42 4 2" xfId="1053" xr:uid="{00000000-0005-0000-0000-000029050000}"/>
    <cellStyle name="Normal 42 5" xfId="1429" xr:uid="{00000000-0005-0000-0000-00002A050000}"/>
    <cellStyle name="Normal 43" xfId="1431" xr:uid="{00000000-0005-0000-0000-00002B050000}"/>
    <cellStyle name="Normal 43 2" xfId="1433" xr:uid="{00000000-0005-0000-0000-00002C050000}"/>
    <cellStyle name="Normal 43 2 2" xfId="1435" xr:uid="{00000000-0005-0000-0000-00002D050000}"/>
    <cellStyle name="Normal 43 2 3" xfId="1437" xr:uid="{00000000-0005-0000-0000-00002E050000}"/>
    <cellStyle name="Normal 43 2 4" xfId="1439" xr:uid="{00000000-0005-0000-0000-00002F050000}"/>
    <cellStyle name="Normal 43 2 5" xfId="1442" xr:uid="{00000000-0005-0000-0000-000030050000}"/>
    <cellStyle name="Normal 43 2 6" xfId="1446" xr:uid="{00000000-0005-0000-0000-000031050000}"/>
    <cellStyle name="Normal 43 3" xfId="1448" xr:uid="{00000000-0005-0000-0000-000032050000}"/>
    <cellStyle name="Normal 43 3 2" xfId="1450" xr:uid="{00000000-0005-0000-0000-000033050000}"/>
    <cellStyle name="Normal 43 4" xfId="1452" xr:uid="{00000000-0005-0000-0000-000034050000}"/>
    <cellStyle name="Normal 43 4 2" xfId="1454" xr:uid="{00000000-0005-0000-0000-000035050000}"/>
    <cellStyle name="Normal 43 5" xfId="1456" xr:uid="{00000000-0005-0000-0000-000036050000}"/>
    <cellStyle name="Normal 44" xfId="1458" xr:uid="{00000000-0005-0000-0000-000037050000}"/>
    <cellStyle name="Normal 45" xfId="1484" xr:uid="{00000000-0005-0000-0000-000038050000}"/>
    <cellStyle name="Normal 46" xfId="1486" xr:uid="{00000000-0005-0000-0000-000039050000}"/>
    <cellStyle name="Normal 47" xfId="1489" xr:uid="{00000000-0005-0000-0000-00003A050000}"/>
    <cellStyle name="Normal 48" xfId="1492" xr:uid="{00000000-0005-0000-0000-00003B050000}"/>
    <cellStyle name="Normal 49" xfId="1495" xr:uid="{00000000-0005-0000-0000-00003C050000}"/>
    <cellStyle name="Normal 5" xfId="903" xr:uid="{00000000-0005-0000-0000-00003D050000}"/>
    <cellStyle name="Normal 5 2" xfId="1496" xr:uid="{00000000-0005-0000-0000-00003E050000}"/>
    <cellStyle name="Normal 5 2 2" xfId="1497" xr:uid="{00000000-0005-0000-0000-00003F050000}"/>
    <cellStyle name="Normal 5 3" xfId="1499" xr:uid="{00000000-0005-0000-0000-000040050000}"/>
    <cellStyle name="Normal 5 4" xfId="1501" xr:uid="{00000000-0005-0000-0000-000041050000}"/>
    <cellStyle name="Normal 50" xfId="1483" xr:uid="{00000000-0005-0000-0000-000042050000}"/>
    <cellStyle name="Normal 50 2" xfId="151" xr:uid="{00000000-0005-0000-0000-000043050000}"/>
    <cellStyle name="Normal 51" xfId="1485" xr:uid="{00000000-0005-0000-0000-000044050000}"/>
    <cellStyle name="Normal 52" xfId="1488" xr:uid="{00000000-0005-0000-0000-000045050000}"/>
    <cellStyle name="Normal 53" xfId="1491" xr:uid="{00000000-0005-0000-0000-000046050000}"/>
    <cellStyle name="Normal 54" xfId="1494" xr:uid="{00000000-0005-0000-0000-000047050000}"/>
    <cellStyle name="Normal 54 2" xfId="1503" xr:uid="{00000000-0005-0000-0000-000048050000}"/>
    <cellStyle name="Normal 55" xfId="1506" xr:uid="{00000000-0005-0000-0000-000049050000}"/>
    <cellStyle name="Normal 56" xfId="1508" xr:uid="{00000000-0005-0000-0000-00004A050000}"/>
    <cellStyle name="Normal 57" xfId="27" xr:uid="{00000000-0005-0000-0000-00004B050000}"/>
    <cellStyle name="Normal 58" xfId="1509" xr:uid="{00000000-0005-0000-0000-00004C050000}"/>
    <cellStyle name="Normal 59" xfId="1510" xr:uid="{00000000-0005-0000-0000-00004D050000}"/>
    <cellStyle name="Normal 6" xfId="905" xr:uid="{00000000-0005-0000-0000-00004E050000}"/>
    <cellStyle name="Normal 6 2" xfId="1511" xr:uid="{00000000-0005-0000-0000-00004F050000}"/>
    <cellStyle name="Normal 6 2 2" xfId="1512" xr:uid="{00000000-0005-0000-0000-000050050000}"/>
    <cellStyle name="Normal 6 2 3" xfId="1513" xr:uid="{00000000-0005-0000-0000-000051050000}"/>
    <cellStyle name="Normal 6 2 4" xfId="1514" xr:uid="{00000000-0005-0000-0000-000052050000}"/>
    <cellStyle name="Normal 6 2 5" xfId="1515" xr:uid="{00000000-0005-0000-0000-000053050000}"/>
    <cellStyle name="Normal 6 2 6" xfId="1517" xr:uid="{00000000-0005-0000-0000-000054050000}"/>
    <cellStyle name="Normal 6 3" xfId="1519" xr:uid="{00000000-0005-0000-0000-000055050000}"/>
    <cellStyle name="Normal 6 3 2" xfId="1520" xr:uid="{00000000-0005-0000-0000-000056050000}"/>
    <cellStyle name="Normal 6 4" xfId="1522" xr:uid="{00000000-0005-0000-0000-000057050000}"/>
    <cellStyle name="Normal 6 4 2" xfId="1523" xr:uid="{00000000-0005-0000-0000-000058050000}"/>
    <cellStyle name="Normal 6 5" xfId="1525" xr:uid="{00000000-0005-0000-0000-000059050000}"/>
    <cellStyle name="Normal 60" xfId="1505" xr:uid="{00000000-0005-0000-0000-00005A050000}"/>
    <cellStyle name="Normal 61" xfId="1507" xr:uid="{00000000-0005-0000-0000-00005B050000}"/>
    <cellStyle name="Normal 7" xfId="907" xr:uid="{00000000-0005-0000-0000-00005C050000}"/>
    <cellStyle name="Normal 7 2" xfId="13" xr:uid="{00000000-0005-0000-0000-00005D050000}"/>
    <cellStyle name="Normal 7 2 2" xfId="1526" xr:uid="{00000000-0005-0000-0000-00005E050000}"/>
    <cellStyle name="Normal 7 2 3" xfId="1527" xr:uid="{00000000-0005-0000-0000-00005F050000}"/>
    <cellStyle name="Normal 7 2 4" xfId="1528" xr:uid="{00000000-0005-0000-0000-000060050000}"/>
    <cellStyle name="Normal 7 2 5" xfId="1529" xr:uid="{00000000-0005-0000-0000-000061050000}"/>
    <cellStyle name="Normal 7 2 6" xfId="1530" xr:uid="{00000000-0005-0000-0000-000062050000}"/>
    <cellStyle name="Normal 7 3" xfId="1532" xr:uid="{00000000-0005-0000-0000-000063050000}"/>
    <cellStyle name="Normal 7 3 2" xfId="1535" xr:uid="{00000000-0005-0000-0000-000064050000}"/>
    <cellStyle name="Normal 7 4" xfId="1537" xr:uid="{00000000-0005-0000-0000-000065050000}"/>
    <cellStyle name="Normal 7 4 2" xfId="1538" xr:uid="{00000000-0005-0000-0000-000066050000}"/>
    <cellStyle name="Normal 7 5" xfId="1540" xr:uid="{00000000-0005-0000-0000-000067050000}"/>
    <cellStyle name="Normal 8" xfId="909" xr:uid="{00000000-0005-0000-0000-000068050000}"/>
    <cellStyle name="Normal 8 2" xfId="1441" xr:uid="{00000000-0005-0000-0000-000069050000}"/>
    <cellStyle name="Normal 8 2 2" xfId="1541" xr:uid="{00000000-0005-0000-0000-00006A050000}"/>
    <cellStyle name="Normal 8 2 3" xfId="1542" xr:uid="{00000000-0005-0000-0000-00006B050000}"/>
    <cellStyle name="Normal 8 2 4" xfId="1543" xr:uid="{00000000-0005-0000-0000-00006C050000}"/>
    <cellStyle name="Normal 8 2 5" xfId="1544" xr:uid="{00000000-0005-0000-0000-00006D050000}"/>
    <cellStyle name="Normal 8 2 6" xfId="1545" xr:uid="{00000000-0005-0000-0000-00006E050000}"/>
    <cellStyle name="Normal 8 3" xfId="1445" xr:uid="{00000000-0005-0000-0000-00006F050000}"/>
    <cellStyle name="Normal 8 3 2" xfId="1546" xr:uid="{00000000-0005-0000-0000-000070050000}"/>
    <cellStyle name="Normal 8 4" xfId="1548" xr:uid="{00000000-0005-0000-0000-000071050000}"/>
    <cellStyle name="Normal 8 4 2" xfId="1549" xr:uid="{00000000-0005-0000-0000-000072050000}"/>
    <cellStyle name="Normal 8 5" xfId="1551" xr:uid="{00000000-0005-0000-0000-000073050000}"/>
    <cellStyle name="Normal 9" xfId="1552" xr:uid="{00000000-0005-0000-0000-000074050000}"/>
    <cellStyle name="Normal 9 2" xfId="1553" xr:uid="{00000000-0005-0000-0000-000075050000}"/>
    <cellStyle name="Normal 9 2 2" xfId="1554" xr:uid="{00000000-0005-0000-0000-000076050000}"/>
    <cellStyle name="Normal 9 2 3" xfId="1555" xr:uid="{00000000-0005-0000-0000-000077050000}"/>
    <cellStyle name="Normal 9 2 4" xfId="1556" xr:uid="{00000000-0005-0000-0000-000078050000}"/>
    <cellStyle name="Normal 9 2 5" xfId="1557" xr:uid="{00000000-0005-0000-0000-000079050000}"/>
    <cellStyle name="Normal 9 2 6" xfId="1558" xr:uid="{00000000-0005-0000-0000-00007A050000}"/>
    <cellStyle name="Normal 9 3" xfId="1561" xr:uid="{00000000-0005-0000-0000-00007B050000}"/>
    <cellStyle name="Normal 9 3 2" xfId="1563" xr:uid="{00000000-0005-0000-0000-00007C050000}"/>
    <cellStyle name="Normal 9 4" xfId="1566" xr:uid="{00000000-0005-0000-0000-00007D050000}"/>
    <cellStyle name="Normal 9 4 2" xfId="1568" xr:uid="{00000000-0005-0000-0000-00007E050000}"/>
    <cellStyle name="Normal 9 5" xfId="1571" xr:uid="{00000000-0005-0000-0000-00007F050000}"/>
    <cellStyle name="Normál_02123151" xfId="1572" xr:uid="{00000000-0005-0000-0000-000080050000}"/>
    <cellStyle name="Normale 2" xfId="999" xr:uid="{00000000-0005-0000-0000-000081050000}"/>
    <cellStyle name="Normale_allegati al promemoria_v2" xfId="1574" xr:uid="{00000000-0005-0000-0000-000082050000}"/>
    <cellStyle name="normální_TR_MF" xfId="1575" xr:uid="{00000000-0005-0000-0000-000083050000}"/>
    <cellStyle name="Nota" xfId="1576" xr:uid="{00000000-0005-0000-0000-000084050000}"/>
    <cellStyle name="Note 10" xfId="1577" xr:uid="{00000000-0005-0000-0000-000085050000}"/>
    <cellStyle name="Note 11" xfId="1578" xr:uid="{00000000-0005-0000-0000-000086050000}"/>
    <cellStyle name="Note 2" xfId="1579" xr:uid="{00000000-0005-0000-0000-000087050000}"/>
    <cellStyle name="Note 2 2" xfId="1580" xr:uid="{00000000-0005-0000-0000-000088050000}"/>
    <cellStyle name="Note 2 3" xfId="1581" xr:uid="{00000000-0005-0000-0000-000089050000}"/>
    <cellStyle name="Note 3" xfId="1582" xr:uid="{00000000-0005-0000-0000-00008A050000}"/>
    <cellStyle name="Note 3 2" xfId="1583" xr:uid="{00000000-0005-0000-0000-00008B050000}"/>
    <cellStyle name="Note 3 2 2" xfId="537" xr:uid="{00000000-0005-0000-0000-00008C050000}"/>
    <cellStyle name="Note 3 2 2 2" xfId="1584" xr:uid="{00000000-0005-0000-0000-00008D050000}"/>
    <cellStyle name="Note 3 2 2 2 2" xfId="1585" xr:uid="{00000000-0005-0000-0000-00008E050000}"/>
    <cellStyle name="Note 3 2 2 2 3" xfId="1586" xr:uid="{00000000-0005-0000-0000-00008F050000}"/>
    <cellStyle name="Note 3 2 2 2 4" xfId="1587" xr:uid="{00000000-0005-0000-0000-000090050000}"/>
    <cellStyle name="Note 3 2 2 3" xfId="1588" xr:uid="{00000000-0005-0000-0000-000091050000}"/>
    <cellStyle name="Note 3 2 2 4" xfId="1589" xr:uid="{00000000-0005-0000-0000-000092050000}"/>
    <cellStyle name="Note 3 3" xfId="1590" xr:uid="{00000000-0005-0000-0000-000093050000}"/>
    <cellStyle name="Note 3 4" xfId="1591" xr:uid="{00000000-0005-0000-0000-000094050000}"/>
    <cellStyle name="Note 3 5" xfId="1592" xr:uid="{00000000-0005-0000-0000-000095050000}"/>
    <cellStyle name="Note 3 6" xfId="1593" xr:uid="{00000000-0005-0000-0000-000096050000}"/>
    <cellStyle name="Note 3 7" xfId="1594" xr:uid="{00000000-0005-0000-0000-000097050000}"/>
    <cellStyle name="Note 4" xfId="1595" xr:uid="{00000000-0005-0000-0000-000098050000}"/>
    <cellStyle name="Note 4 2" xfId="1596" xr:uid="{00000000-0005-0000-0000-000099050000}"/>
    <cellStyle name="Note 4 2 2" xfId="1597" xr:uid="{00000000-0005-0000-0000-00009A050000}"/>
    <cellStyle name="Note 4 3" xfId="1598" xr:uid="{00000000-0005-0000-0000-00009B050000}"/>
    <cellStyle name="Note 4 4" xfId="1599" xr:uid="{00000000-0005-0000-0000-00009C050000}"/>
    <cellStyle name="Note 4 5" xfId="1600" xr:uid="{00000000-0005-0000-0000-00009D050000}"/>
    <cellStyle name="Note 4 6" xfId="1601" xr:uid="{00000000-0005-0000-0000-00009E050000}"/>
    <cellStyle name="Note 5" xfId="1602" xr:uid="{00000000-0005-0000-0000-00009F050000}"/>
    <cellStyle name="Note 6" xfId="1603" xr:uid="{00000000-0005-0000-0000-0000A0050000}"/>
    <cellStyle name="Note 7" xfId="1604" xr:uid="{00000000-0005-0000-0000-0000A1050000}"/>
    <cellStyle name="Note 8" xfId="1605" xr:uid="{00000000-0005-0000-0000-0000A2050000}"/>
    <cellStyle name="Note 9" xfId="1465" xr:uid="{00000000-0005-0000-0000-0000A3050000}"/>
    <cellStyle name="Otsikko" xfId="1606" xr:uid="{00000000-0005-0000-0000-0000A4050000}"/>
    <cellStyle name="Otsikko 1" xfId="1119" xr:uid="{00000000-0005-0000-0000-0000A5050000}"/>
    <cellStyle name="Otsikko 2" xfId="1122" xr:uid="{00000000-0005-0000-0000-0000A6050000}"/>
    <cellStyle name="Otsikko 3" xfId="1125" xr:uid="{00000000-0005-0000-0000-0000A7050000}"/>
    <cellStyle name="Otsikko 4" xfId="1128" xr:uid="{00000000-0005-0000-0000-0000A8050000}"/>
    <cellStyle name="Output 2" xfId="1516" xr:uid="{00000000-0005-0000-0000-0000A9050000}"/>
    <cellStyle name="Output 2 2" xfId="1607" xr:uid="{00000000-0005-0000-0000-0000AA050000}"/>
    <cellStyle name="Output 3" xfId="1608" xr:uid="{00000000-0005-0000-0000-0000AB050000}"/>
    <cellStyle name="Output 4" xfId="1609" xr:uid="{00000000-0005-0000-0000-0000AC050000}"/>
    <cellStyle name="Output 5" xfId="1610" xr:uid="{00000000-0005-0000-0000-0000AD050000}"/>
    <cellStyle name="Output 6" xfId="1379" xr:uid="{00000000-0005-0000-0000-0000AE050000}"/>
    <cellStyle name="Output 7" xfId="1381" xr:uid="{00000000-0005-0000-0000-0000AF050000}"/>
    <cellStyle name="Percen - Style1" xfId="1611" xr:uid="{00000000-0005-0000-0000-0000B0050000}"/>
    <cellStyle name="Percen - Style2" xfId="1612" xr:uid="{00000000-0005-0000-0000-0000B1050000}"/>
    <cellStyle name="Percent 10" xfId="1613" xr:uid="{00000000-0005-0000-0000-0000B2050000}"/>
    <cellStyle name="Percent 10 2" xfId="1470" xr:uid="{00000000-0005-0000-0000-0000B3050000}"/>
    <cellStyle name="Percent 10 2 2" xfId="1472" xr:uid="{00000000-0005-0000-0000-0000B4050000}"/>
    <cellStyle name="Percent 10 2 3" xfId="1614" xr:uid="{00000000-0005-0000-0000-0000B5050000}"/>
    <cellStyle name="Percent 10 2 4" xfId="1615" xr:uid="{00000000-0005-0000-0000-0000B6050000}"/>
    <cellStyle name="Percent 10 2 5" xfId="1616" xr:uid="{00000000-0005-0000-0000-0000B7050000}"/>
    <cellStyle name="Percent 10 2 6" xfId="1617" xr:uid="{00000000-0005-0000-0000-0000B8050000}"/>
    <cellStyle name="Percent 10 3" xfId="1474" xr:uid="{00000000-0005-0000-0000-0000B9050000}"/>
    <cellStyle name="Percent 10 3 2" xfId="1476" xr:uid="{00000000-0005-0000-0000-0000BA050000}"/>
    <cellStyle name="Percent 10 4" xfId="1478" xr:uid="{00000000-0005-0000-0000-0000BB050000}"/>
    <cellStyle name="Percent 10 4 2" xfId="1618" xr:uid="{00000000-0005-0000-0000-0000BC050000}"/>
    <cellStyle name="Percent 10 5" xfId="1619" xr:uid="{00000000-0005-0000-0000-0000BD050000}"/>
    <cellStyle name="Percent 11" xfId="1620" xr:uid="{00000000-0005-0000-0000-0000BE050000}"/>
    <cellStyle name="Percent 11 10" xfId="1621" xr:uid="{00000000-0005-0000-0000-0000BF050000}"/>
    <cellStyle name="Percent 11 10 2" xfId="1622" xr:uid="{00000000-0005-0000-0000-0000C0050000}"/>
    <cellStyle name="Percent 11 11" xfId="1623" xr:uid="{00000000-0005-0000-0000-0000C1050000}"/>
    <cellStyle name="Percent 11 12" xfId="1624" xr:uid="{00000000-0005-0000-0000-0000C2050000}"/>
    <cellStyle name="Percent 11 13" xfId="1625" xr:uid="{00000000-0005-0000-0000-0000C3050000}"/>
    <cellStyle name="Percent 11 14" xfId="1626" xr:uid="{00000000-0005-0000-0000-0000C4050000}"/>
    <cellStyle name="Percent 11 15" xfId="1627" xr:uid="{00000000-0005-0000-0000-0000C5050000}"/>
    <cellStyle name="Percent 11 16" xfId="1628" xr:uid="{00000000-0005-0000-0000-0000C6050000}"/>
    <cellStyle name="Percent 11 17" xfId="1629" xr:uid="{00000000-0005-0000-0000-0000C7050000}"/>
    <cellStyle name="Percent 11 18" xfId="1630" xr:uid="{00000000-0005-0000-0000-0000C8050000}"/>
    <cellStyle name="Percent 11 2" xfId="1498" xr:uid="{00000000-0005-0000-0000-0000C9050000}"/>
    <cellStyle name="Percent 11 3" xfId="1500" xr:uid="{00000000-0005-0000-0000-0000CA050000}"/>
    <cellStyle name="Percent 11 4" xfId="1631" xr:uid="{00000000-0005-0000-0000-0000CB050000}"/>
    <cellStyle name="Percent 11 5" xfId="1632" xr:uid="{00000000-0005-0000-0000-0000CC050000}"/>
    <cellStyle name="Percent 11 6" xfId="1633" xr:uid="{00000000-0005-0000-0000-0000CD050000}"/>
    <cellStyle name="Percent 11 7" xfId="1634" xr:uid="{00000000-0005-0000-0000-0000CE050000}"/>
    <cellStyle name="Percent 11 8" xfId="1635" xr:uid="{00000000-0005-0000-0000-0000CF050000}"/>
    <cellStyle name="Percent 11 9" xfId="1636" xr:uid="{00000000-0005-0000-0000-0000D0050000}"/>
    <cellStyle name="Percent 12" xfId="1637" xr:uid="{00000000-0005-0000-0000-0000D1050000}"/>
    <cellStyle name="Percent 12 10" xfId="1638" xr:uid="{00000000-0005-0000-0000-0000D2050000}"/>
    <cellStyle name="Percent 12 11" xfId="15" xr:uid="{00000000-0005-0000-0000-0000D3050000}"/>
    <cellStyle name="Percent 12 12" xfId="1639" xr:uid="{00000000-0005-0000-0000-0000D4050000}"/>
    <cellStyle name="Percent 12 13" xfId="1640" xr:uid="{00000000-0005-0000-0000-0000D5050000}"/>
    <cellStyle name="Percent 12 14" xfId="1641" xr:uid="{00000000-0005-0000-0000-0000D6050000}"/>
    <cellStyle name="Percent 12 15" xfId="9" xr:uid="{00000000-0005-0000-0000-0000D7050000}"/>
    <cellStyle name="Percent 12 16" xfId="1642" xr:uid="{00000000-0005-0000-0000-0000D8050000}"/>
    <cellStyle name="Percent 12 17" xfId="1643" xr:uid="{00000000-0005-0000-0000-0000D9050000}"/>
    <cellStyle name="Percent 12 18" xfId="1646" xr:uid="{00000000-0005-0000-0000-0000DA050000}"/>
    <cellStyle name="Percent 12 2" xfId="1518" xr:uid="{00000000-0005-0000-0000-0000DB050000}"/>
    <cellStyle name="Percent 12 3" xfId="1521" xr:uid="{00000000-0005-0000-0000-0000DC050000}"/>
    <cellStyle name="Percent 12 4" xfId="1524" xr:uid="{00000000-0005-0000-0000-0000DD050000}"/>
    <cellStyle name="Percent 12 5" xfId="1647" xr:uid="{00000000-0005-0000-0000-0000DE050000}"/>
    <cellStyle name="Percent 12 6" xfId="1648" xr:uid="{00000000-0005-0000-0000-0000DF050000}"/>
    <cellStyle name="Percent 12 7" xfId="36" xr:uid="{00000000-0005-0000-0000-0000E0050000}"/>
    <cellStyle name="Percent 12 8" xfId="82" xr:uid="{00000000-0005-0000-0000-0000E1050000}"/>
    <cellStyle name="Percent 12 9" xfId="87" xr:uid="{00000000-0005-0000-0000-0000E2050000}"/>
    <cellStyle name="Percent 13" xfId="1649" xr:uid="{00000000-0005-0000-0000-0000E3050000}"/>
    <cellStyle name="Percent 13 10" xfId="1650" xr:uid="{00000000-0005-0000-0000-0000E4050000}"/>
    <cellStyle name="Percent 13 11" xfId="1651" xr:uid="{00000000-0005-0000-0000-0000E5050000}"/>
    <cellStyle name="Percent 13 12" xfId="1652" xr:uid="{00000000-0005-0000-0000-0000E6050000}"/>
    <cellStyle name="Percent 13 13" xfId="1653" xr:uid="{00000000-0005-0000-0000-0000E7050000}"/>
    <cellStyle name="Percent 13 14" xfId="1654" xr:uid="{00000000-0005-0000-0000-0000E8050000}"/>
    <cellStyle name="Percent 13 15" xfId="1655" xr:uid="{00000000-0005-0000-0000-0000E9050000}"/>
    <cellStyle name="Percent 13 16" xfId="1656" xr:uid="{00000000-0005-0000-0000-0000EA050000}"/>
    <cellStyle name="Percent 13 17" xfId="1657" xr:uid="{00000000-0005-0000-0000-0000EB050000}"/>
    <cellStyle name="Percent 13 18" xfId="1658" xr:uid="{00000000-0005-0000-0000-0000EC050000}"/>
    <cellStyle name="Percent 13 2" xfId="1531" xr:uid="{00000000-0005-0000-0000-0000ED050000}"/>
    <cellStyle name="Percent 13 3" xfId="1536" xr:uid="{00000000-0005-0000-0000-0000EE050000}"/>
    <cellStyle name="Percent 13 4" xfId="1539" xr:uid="{00000000-0005-0000-0000-0000EF050000}"/>
    <cellStyle name="Percent 13 5" xfId="1659" xr:uid="{00000000-0005-0000-0000-0000F0050000}"/>
    <cellStyle name="Percent 13 6" xfId="1660" xr:uid="{00000000-0005-0000-0000-0000F1050000}"/>
    <cellStyle name="Percent 13 7" xfId="1661" xr:uid="{00000000-0005-0000-0000-0000F2050000}"/>
    <cellStyle name="Percent 13 8" xfId="1662" xr:uid="{00000000-0005-0000-0000-0000F3050000}"/>
    <cellStyle name="Percent 13 9" xfId="1663" xr:uid="{00000000-0005-0000-0000-0000F4050000}"/>
    <cellStyle name="Percent 14" xfId="1664" xr:uid="{00000000-0005-0000-0000-0000F5050000}"/>
    <cellStyle name="Percent 14 10" xfId="1665" xr:uid="{00000000-0005-0000-0000-0000F6050000}"/>
    <cellStyle name="Percent 14 11" xfId="1666" xr:uid="{00000000-0005-0000-0000-0000F7050000}"/>
    <cellStyle name="Percent 14 12" xfId="1667" xr:uid="{00000000-0005-0000-0000-0000F8050000}"/>
    <cellStyle name="Percent 14 13" xfId="1668" xr:uid="{00000000-0005-0000-0000-0000F9050000}"/>
    <cellStyle name="Percent 14 14" xfId="1669" xr:uid="{00000000-0005-0000-0000-0000FA050000}"/>
    <cellStyle name="Percent 14 15" xfId="1670" xr:uid="{00000000-0005-0000-0000-0000FB050000}"/>
    <cellStyle name="Percent 14 16" xfId="1671" xr:uid="{00000000-0005-0000-0000-0000FC050000}"/>
    <cellStyle name="Percent 14 17" xfId="1672" xr:uid="{00000000-0005-0000-0000-0000FD050000}"/>
    <cellStyle name="Percent 14 18" xfId="1673" xr:uid="{00000000-0005-0000-0000-0000FE050000}"/>
    <cellStyle name="Percent 14 2" xfId="1444" xr:uid="{00000000-0005-0000-0000-0000FF050000}"/>
    <cellStyle name="Percent 14 3" xfId="1547" xr:uid="{00000000-0005-0000-0000-000000060000}"/>
    <cellStyle name="Percent 14 4" xfId="1550" xr:uid="{00000000-0005-0000-0000-000001060000}"/>
    <cellStyle name="Percent 14 5" xfId="44" xr:uid="{00000000-0005-0000-0000-000002060000}"/>
    <cellStyle name="Percent 14 6" xfId="1674" xr:uid="{00000000-0005-0000-0000-000003060000}"/>
    <cellStyle name="Percent 14 7" xfId="1675" xr:uid="{00000000-0005-0000-0000-000004060000}"/>
    <cellStyle name="Percent 14 8" xfId="1676" xr:uid="{00000000-0005-0000-0000-000005060000}"/>
    <cellStyle name="Percent 14 9" xfId="1677" xr:uid="{00000000-0005-0000-0000-000006060000}"/>
    <cellStyle name="Percent 15" xfId="1679" xr:uid="{00000000-0005-0000-0000-000007060000}"/>
    <cellStyle name="Percent 15 10" xfId="1680" xr:uid="{00000000-0005-0000-0000-000008060000}"/>
    <cellStyle name="Percent 15 11" xfId="1681" xr:uid="{00000000-0005-0000-0000-000009060000}"/>
    <cellStyle name="Percent 15 12" xfId="1006" xr:uid="{00000000-0005-0000-0000-00000A060000}"/>
    <cellStyle name="Percent 15 13" xfId="1682" xr:uid="{00000000-0005-0000-0000-00000B060000}"/>
    <cellStyle name="Percent 15 14" xfId="1683" xr:uid="{00000000-0005-0000-0000-00000C060000}"/>
    <cellStyle name="Percent 15 15" xfId="1684" xr:uid="{00000000-0005-0000-0000-00000D060000}"/>
    <cellStyle name="Percent 15 16" xfId="1685" xr:uid="{00000000-0005-0000-0000-00000E060000}"/>
    <cellStyle name="Percent 15 17" xfId="1686" xr:uid="{00000000-0005-0000-0000-00000F060000}"/>
    <cellStyle name="Percent 15 18" xfId="1687" xr:uid="{00000000-0005-0000-0000-000010060000}"/>
    <cellStyle name="Percent 15 2" xfId="1560" xr:uid="{00000000-0005-0000-0000-000011060000}"/>
    <cellStyle name="Percent 15 3" xfId="1565" xr:uid="{00000000-0005-0000-0000-000012060000}"/>
    <cellStyle name="Percent 15 4" xfId="1570" xr:uid="{00000000-0005-0000-0000-000013060000}"/>
    <cellStyle name="Percent 15 5" xfId="1689" xr:uid="{00000000-0005-0000-0000-000014060000}"/>
    <cellStyle name="Percent 15 6" xfId="1690" xr:uid="{00000000-0005-0000-0000-000015060000}"/>
    <cellStyle name="Percent 15 7" xfId="1691" xr:uid="{00000000-0005-0000-0000-000016060000}"/>
    <cellStyle name="Percent 15 8" xfId="1692" xr:uid="{00000000-0005-0000-0000-000017060000}"/>
    <cellStyle name="Percent 15 9" xfId="1693" xr:uid="{00000000-0005-0000-0000-000018060000}"/>
    <cellStyle name="Percent 16" xfId="1695" xr:uid="{00000000-0005-0000-0000-000019060000}"/>
    <cellStyle name="Percent 16 10" xfId="1696" xr:uid="{00000000-0005-0000-0000-00001A060000}"/>
    <cellStyle name="Percent 16 11" xfId="1697" xr:uid="{00000000-0005-0000-0000-00001B060000}"/>
    <cellStyle name="Percent 16 12" xfId="1698" xr:uid="{00000000-0005-0000-0000-00001C060000}"/>
    <cellStyle name="Percent 16 13" xfId="1699" xr:uid="{00000000-0005-0000-0000-00001D060000}"/>
    <cellStyle name="Percent 16 14" xfId="1700" xr:uid="{00000000-0005-0000-0000-00001E060000}"/>
    <cellStyle name="Percent 16 15" xfId="1701" xr:uid="{00000000-0005-0000-0000-00001F060000}"/>
    <cellStyle name="Percent 16 16" xfId="1702" xr:uid="{00000000-0005-0000-0000-000020060000}"/>
    <cellStyle name="Percent 16 17" xfId="1703" xr:uid="{00000000-0005-0000-0000-000021060000}"/>
    <cellStyle name="Percent 16 18" xfId="1704" xr:uid="{00000000-0005-0000-0000-000022060000}"/>
    <cellStyle name="Percent 16 2" xfId="1706" xr:uid="{00000000-0005-0000-0000-000023060000}"/>
    <cellStyle name="Percent 16 3" xfId="1708" xr:uid="{00000000-0005-0000-0000-000024060000}"/>
    <cellStyle name="Percent 16 4" xfId="1710" xr:uid="{00000000-0005-0000-0000-000025060000}"/>
    <cellStyle name="Percent 16 5" xfId="1712" xr:uid="{00000000-0005-0000-0000-000026060000}"/>
    <cellStyle name="Percent 16 6" xfId="1713" xr:uid="{00000000-0005-0000-0000-000027060000}"/>
    <cellStyle name="Percent 16 7" xfId="1714" xr:uid="{00000000-0005-0000-0000-000028060000}"/>
    <cellStyle name="Percent 16 8" xfId="1715" xr:uid="{00000000-0005-0000-0000-000029060000}"/>
    <cellStyle name="Percent 16 9" xfId="1716" xr:uid="{00000000-0005-0000-0000-00002A060000}"/>
    <cellStyle name="Percent 17" xfId="1534" xr:uid="{00000000-0005-0000-0000-00002B060000}"/>
    <cellStyle name="Percent 17 10" xfId="1717" xr:uid="{00000000-0005-0000-0000-00002C060000}"/>
    <cellStyle name="Percent 17 11" xfId="1718" xr:uid="{00000000-0005-0000-0000-00002D060000}"/>
    <cellStyle name="Percent 17 12" xfId="1719" xr:uid="{00000000-0005-0000-0000-00002E060000}"/>
    <cellStyle name="Percent 17 13" xfId="1720" xr:uid="{00000000-0005-0000-0000-00002F060000}"/>
    <cellStyle name="Percent 17 14" xfId="1721" xr:uid="{00000000-0005-0000-0000-000030060000}"/>
    <cellStyle name="Percent 17 15" xfId="1722" xr:uid="{00000000-0005-0000-0000-000031060000}"/>
    <cellStyle name="Percent 17 16" xfId="1723" xr:uid="{00000000-0005-0000-0000-000032060000}"/>
    <cellStyle name="Percent 17 17" xfId="1724" xr:uid="{00000000-0005-0000-0000-000033060000}"/>
    <cellStyle name="Percent 17 18" xfId="691" xr:uid="{00000000-0005-0000-0000-000034060000}"/>
    <cellStyle name="Percent 17 2" xfId="1726" xr:uid="{00000000-0005-0000-0000-000035060000}"/>
    <cellStyle name="Percent 17 3" xfId="1728" xr:uid="{00000000-0005-0000-0000-000036060000}"/>
    <cellStyle name="Percent 17 4" xfId="1730" xr:uid="{00000000-0005-0000-0000-000037060000}"/>
    <cellStyle name="Percent 17 5" xfId="1732" xr:uid="{00000000-0005-0000-0000-000038060000}"/>
    <cellStyle name="Percent 17 6" xfId="1733" xr:uid="{00000000-0005-0000-0000-000039060000}"/>
    <cellStyle name="Percent 17 7" xfId="1734" xr:uid="{00000000-0005-0000-0000-00003A060000}"/>
    <cellStyle name="Percent 17 8" xfId="1735" xr:uid="{00000000-0005-0000-0000-00003B060000}"/>
    <cellStyle name="Percent 17 9" xfId="1736" xr:uid="{00000000-0005-0000-0000-00003C060000}"/>
    <cellStyle name="Percent 18" xfId="1738" xr:uid="{00000000-0005-0000-0000-00003D060000}"/>
    <cellStyle name="Percent 18 2" xfId="1740" xr:uid="{00000000-0005-0000-0000-00003E060000}"/>
    <cellStyle name="Percent 18 2 2" xfId="1742" xr:uid="{00000000-0005-0000-0000-00003F060000}"/>
    <cellStyle name="Percent 18 2 3" xfId="1744" xr:uid="{00000000-0005-0000-0000-000040060000}"/>
    <cellStyle name="Percent 18 2 4" xfId="1746" xr:uid="{00000000-0005-0000-0000-000041060000}"/>
    <cellStyle name="Percent 18 2 5" xfId="1748" xr:uid="{00000000-0005-0000-0000-000042060000}"/>
    <cellStyle name="Percent 18 2 6" xfId="1750" xr:uid="{00000000-0005-0000-0000-000043060000}"/>
    <cellStyle name="Percent 18 3" xfId="444" xr:uid="{00000000-0005-0000-0000-000044060000}"/>
    <cellStyle name="Percent 18 3 2" xfId="1752" xr:uid="{00000000-0005-0000-0000-000045060000}"/>
    <cellStyle name="Percent 18 4" xfId="1754" xr:uid="{00000000-0005-0000-0000-000046060000}"/>
    <cellStyle name="Percent 18 4 2" xfId="1757" xr:uid="{00000000-0005-0000-0000-000047060000}"/>
    <cellStyle name="Percent 18 5" xfId="1759" xr:uid="{00000000-0005-0000-0000-000048060000}"/>
    <cellStyle name="Percent 19" xfId="1761" xr:uid="{00000000-0005-0000-0000-000049060000}"/>
    <cellStyle name="Percent 19 2" xfId="1764" xr:uid="{00000000-0005-0000-0000-00004A060000}"/>
    <cellStyle name="Percent 19 2 2" xfId="483" xr:uid="{00000000-0005-0000-0000-00004B060000}"/>
    <cellStyle name="Percent 19 2 3" xfId="486" xr:uid="{00000000-0005-0000-0000-00004C060000}"/>
    <cellStyle name="Percent 19 2 4" xfId="489" xr:uid="{00000000-0005-0000-0000-00004D060000}"/>
    <cellStyle name="Percent 19 2 5" xfId="492" xr:uid="{00000000-0005-0000-0000-00004E060000}"/>
    <cellStyle name="Percent 19 2 6" xfId="1308" xr:uid="{00000000-0005-0000-0000-00004F060000}"/>
    <cellStyle name="Percent 19 3" xfId="1767" xr:uid="{00000000-0005-0000-0000-000050060000}"/>
    <cellStyle name="Percent 19 3 2" xfId="1769" xr:uid="{00000000-0005-0000-0000-000051060000}"/>
    <cellStyle name="Percent 19 4" xfId="1772" xr:uid="{00000000-0005-0000-0000-000052060000}"/>
    <cellStyle name="Percent 19 4 2" xfId="1645" xr:uid="{00000000-0005-0000-0000-000053060000}"/>
    <cellStyle name="Percent 19 5" xfId="1775" xr:uid="{00000000-0005-0000-0000-000054060000}"/>
    <cellStyle name="Percent 2" xfId="1425" xr:uid="{00000000-0005-0000-0000-000055060000}"/>
    <cellStyle name="Percent 2 2" xfId="1052" xr:uid="{00000000-0005-0000-0000-000056060000}"/>
    <cellStyle name="Percent 2 3" xfId="1776" xr:uid="{00000000-0005-0000-0000-000057060000}"/>
    <cellStyle name="Percent 2 3 2" xfId="606" xr:uid="{00000000-0005-0000-0000-000058060000}"/>
    <cellStyle name="Percent 2 4" xfId="1777" xr:uid="{00000000-0005-0000-0000-000059060000}"/>
    <cellStyle name="Percent 2 5" xfId="1778" xr:uid="{00000000-0005-0000-0000-00005A060000}"/>
    <cellStyle name="Percent 2 6" xfId="1779" xr:uid="{00000000-0005-0000-0000-00005B060000}"/>
    <cellStyle name="Percent 20" xfId="1678" xr:uid="{00000000-0005-0000-0000-00005C060000}"/>
    <cellStyle name="Percent 20 2" xfId="1559" xr:uid="{00000000-0005-0000-0000-00005D060000}"/>
    <cellStyle name="Percent 20 2 2" xfId="1562" xr:uid="{00000000-0005-0000-0000-00005E060000}"/>
    <cellStyle name="Percent 20 2 3" xfId="1780" xr:uid="{00000000-0005-0000-0000-00005F060000}"/>
    <cellStyle name="Percent 20 2 4" xfId="1781" xr:uid="{00000000-0005-0000-0000-000060060000}"/>
    <cellStyle name="Percent 20 2 5" xfId="1782" xr:uid="{00000000-0005-0000-0000-000061060000}"/>
    <cellStyle name="Percent 20 2 6" xfId="1783" xr:uid="{00000000-0005-0000-0000-000062060000}"/>
    <cellStyle name="Percent 20 3" xfId="1564" xr:uid="{00000000-0005-0000-0000-000063060000}"/>
    <cellStyle name="Percent 20 3 2" xfId="1567" xr:uid="{00000000-0005-0000-0000-000064060000}"/>
    <cellStyle name="Percent 20 4" xfId="1569" xr:uid="{00000000-0005-0000-0000-000065060000}"/>
    <cellStyle name="Percent 20 4 2" xfId="1784" xr:uid="{00000000-0005-0000-0000-000066060000}"/>
    <cellStyle name="Percent 20 5" xfId="1688" xr:uid="{00000000-0005-0000-0000-000067060000}"/>
    <cellStyle name="Percent 21" xfId="1694" xr:uid="{00000000-0005-0000-0000-000068060000}"/>
    <cellStyle name="Percent 21 2" xfId="1705" xr:uid="{00000000-0005-0000-0000-000069060000}"/>
    <cellStyle name="Percent 21 2 2" xfId="1785" xr:uid="{00000000-0005-0000-0000-00006A060000}"/>
    <cellStyle name="Percent 21 2 3" xfId="19" xr:uid="{00000000-0005-0000-0000-00006B060000}"/>
    <cellStyle name="Percent 21 2 4" xfId="10" xr:uid="{00000000-0005-0000-0000-00006C060000}"/>
    <cellStyle name="Percent 21 2 5" xfId="21" xr:uid="{00000000-0005-0000-0000-00006D060000}"/>
    <cellStyle name="Percent 21 2 6" xfId="24" xr:uid="{00000000-0005-0000-0000-00006E060000}"/>
    <cellStyle name="Percent 21 3" xfId="1707" xr:uid="{00000000-0005-0000-0000-00006F060000}"/>
    <cellStyle name="Percent 21 3 2" xfId="1786" xr:uid="{00000000-0005-0000-0000-000070060000}"/>
    <cellStyle name="Percent 21 4" xfId="1709" xr:uid="{00000000-0005-0000-0000-000071060000}"/>
    <cellStyle name="Percent 21 4 2" xfId="1787" xr:uid="{00000000-0005-0000-0000-000072060000}"/>
    <cellStyle name="Percent 21 5" xfId="1711" xr:uid="{00000000-0005-0000-0000-000073060000}"/>
    <cellStyle name="Percent 22" xfId="1533" xr:uid="{00000000-0005-0000-0000-000074060000}"/>
    <cellStyle name="Percent 22 2" xfId="1725" xr:uid="{00000000-0005-0000-0000-000075060000}"/>
    <cellStyle name="Percent 22 2 2" xfId="1788" xr:uid="{00000000-0005-0000-0000-000076060000}"/>
    <cellStyle name="Percent 22 2 3" xfId="1789" xr:uid="{00000000-0005-0000-0000-000077060000}"/>
    <cellStyle name="Percent 22 2 4" xfId="1790" xr:uid="{00000000-0005-0000-0000-000078060000}"/>
    <cellStyle name="Percent 22 2 5" xfId="1791" xr:uid="{00000000-0005-0000-0000-000079060000}"/>
    <cellStyle name="Percent 22 2 6" xfId="1792" xr:uid="{00000000-0005-0000-0000-00007A060000}"/>
    <cellStyle name="Percent 22 3" xfId="1727" xr:uid="{00000000-0005-0000-0000-00007B060000}"/>
    <cellStyle name="Percent 22 3 2" xfId="1793" xr:uid="{00000000-0005-0000-0000-00007C060000}"/>
    <cellStyle name="Percent 22 4" xfId="1729" xr:uid="{00000000-0005-0000-0000-00007D060000}"/>
    <cellStyle name="Percent 22 4 2" xfId="1794" xr:uid="{00000000-0005-0000-0000-00007E060000}"/>
    <cellStyle name="Percent 22 5" xfId="1731" xr:uid="{00000000-0005-0000-0000-00007F060000}"/>
    <cellStyle name="Percent 23" xfId="1737" xr:uid="{00000000-0005-0000-0000-000080060000}"/>
    <cellStyle name="Percent 23 2" xfId="1739" xr:uid="{00000000-0005-0000-0000-000081060000}"/>
    <cellStyle name="Percent 23 2 2" xfId="1741" xr:uid="{00000000-0005-0000-0000-000082060000}"/>
    <cellStyle name="Percent 23 2 3" xfId="1743" xr:uid="{00000000-0005-0000-0000-000083060000}"/>
    <cellStyle name="Percent 23 2 4" xfId="1745" xr:uid="{00000000-0005-0000-0000-000084060000}"/>
    <cellStyle name="Percent 23 2 5" xfId="1747" xr:uid="{00000000-0005-0000-0000-000085060000}"/>
    <cellStyle name="Percent 23 2 6" xfId="1749" xr:uid="{00000000-0005-0000-0000-000086060000}"/>
    <cellStyle name="Percent 23 3" xfId="443" xr:uid="{00000000-0005-0000-0000-000087060000}"/>
    <cellStyle name="Percent 23 3 2" xfId="1751" xr:uid="{00000000-0005-0000-0000-000088060000}"/>
    <cellStyle name="Percent 23 4" xfId="1753" xr:uid="{00000000-0005-0000-0000-000089060000}"/>
    <cellStyle name="Percent 23 4 2" xfId="1756" xr:uid="{00000000-0005-0000-0000-00008A060000}"/>
    <cellStyle name="Percent 23 5" xfId="1758" xr:uid="{00000000-0005-0000-0000-00008B060000}"/>
    <cellStyle name="Percent 24" xfId="1760" xr:uid="{00000000-0005-0000-0000-00008C060000}"/>
    <cellStyle name="Percent 24 2" xfId="1763" xr:uid="{00000000-0005-0000-0000-00008D060000}"/>
    <cellStyle name="Percent 24 2 2" xfId="482" xr:uid="{00000000-0005-0000-0000-00008E060000}"/>
    <cellStyle name="Percent 24 2 3" xfId="485" xr:uid="{00000000-0005-0000-0000-00008F060000}"/>
    <cellStyle name="Percent 24 2 4" xfId="488" xr:uid="{00000000-0005-0000-0000-000090060000}"/>
    <cellStyle name="Percent 24 2 5" xfId="491" xr:uid="{00000000-0005-0000-0000-000091060000}"/>
    <cellStyle name="Percent 24 2 6" xfId="1307" xr:uid="{00000000-0005-0000-0000-000092060000}"/>
    <cellStyle name="Percent 24 3" xfId="1766" xr:uid="{00000000-0005-0000-0000-000093060000}"/>
    <cellStyle name="Percent 24 3 2" xfId="1768" xr:uid="{00000000-0005-0000-0000-000094060000}"/>
    <cellStyle name="Percent 24 4" xfId="1771" xr:uid="{00000000-0005-0000-0000-000095060000}"/>
    <cellStyle name="Percent 24 4 2" xfId="1644" xr:uid="{00000000-0005-0000-0000-000096060000}"/>
    <cellStyle name="Percent 24 5" xfId="1774" xr:uid="{00000000-0005-0000-0000-000097060000}"/>
    <cellStyle name="Percent 25" xfId="1796" xr:uid="{00000000-0005-0000-0000-000098060000}"/>
    <cellStyle name="Percent 25 2" xfId="1798" xr:uid="{00000000-0005-0000-0000-000099060000}"/>
    <cellStyle name="Percent 25 2 2" xfId="1799" xr:uid="{00000000-0005-0000-0000-00009A060000}"/>
    <cellStyle name="Percent 25 2 3" xfId="1800" xr:uid="{00000000-0005-0000-0000-00009B060000}"/>
    <cellStyle name="Percent 25 2 4" xfId="1801" xr:uid="{00000000-0005-0000-0000-00009C060000}"/>
    <cellStyle name="Percent 25 2 5" xfId="1802" xr:uid="{00000000-0005-0000-0000-00009D060000}"/>
    <cellStyle name="Percent 25 3" xfId="647" xr:uid="{00000000-0005-0000-0000-00009E060000}"/>
    <cellStyle name="Percent 25 4" xfId="685" xr:uid="{00000000-0005-0000-0000-00009F060000}"/>
    <cellStyle name="Percent 25 5" xfId="712" xr:uid="{00000000-0005-0000-0000-0000A0060000}"/>
    <cellStyle name="Percent 26 2" xfId="51" xr:uid="{00000000-0005-0000-0000-0000A1060000}"/>
    <cellStyle name="Percent 26 3" xfId="59" xr:uid="{00000000-0005-0000-0000-0000A2060000}"/>
    <cellStyle name="Percent 26 4" xfId="1804" xr:uid="{00000000-0005-0000-0000-0000A3060000}"/>
    <cellStyle name="Percent 27" xfId="1806" xr:uid="{00000000-0005-0000-0000-0000A4060000}"/>
    <cellStyle name="Percent 27 2" xfId="1808" xr:uid="{00000000-0005-0000-0000-0000A5060000}"/>
    <cellStyle name="Percent 27 2 2" xfId="1809" xr:uid="{00000000-0005-0000-0000-0000A6060000}"/>
    <cellStyle name="Percent 27 2 3" xfId="1810" xr:uid="{00000000-0005-0000-0000-0000A7060000}"/>
    <cellStyle name="Percent 27 2 4" xfId="1811" xr:uid="{00000000-0005-0000-0000-0000A8060000}"/>
    <cellStyle name="Percent 27 3" xfId="1813" xr:uid="{00000000-0005-0000-0000-0000A9060000}"/>
    <cellStyle name="Percent 27 4" xfId="1815" xr:uid="{00000000-0005-0000-0000-0000AA060000}"/>
    <cellStyle name="Percent 28" xfId="1817" xr:uid="{00000000-0005-0000-0000-0000AB060000}"/>
    <cellStyle name="Percent 28 10" xfId="1819" xr:uid="{00000000-0005-0000-0000-0000AC060000}"/>
    <cellStyle name="Percent 28 11" xfId="1821" xr:uid="{00000000-0005-0000-0000-0000AD060000}"/>
    <cellStyle name="Percent 28 12" xfId="1823" xr:uid="{00000000-0005-0000-0000-0000AE060000}"/>
    <cellStyle name="Percent 28 13" xfId="1825" xr:uid="{00000000-0005-0000-0000-0000AF060000}"/>
    <cellStyle name="Percent 28 14" xfId="1827" xr:uid="{00000000-0005-0000-0000-0000B0060000}"/>
    <cellStyle name="Percent 28 15" xfId="1829" xr:uid="{00000000-0005-0000-0000-0000B1060000}"/>
    <cellStyle name="Percent 28 16" xfId="1831" xr:uid="{00000000-0005-0000-0000-0000B2060000}"/>
    <cellStyle name="Percent 28 17" xfId="1833" xr:uid="{00000000-0005-0000-0000-0000B3060000}"/>
    <cellStyle name="Percent 28 18" xfId="1835" xr:uid="{00000000-0005-0000-0000-0000B4060000}"/>
    <cellStyle name="Percent 28 2" xfId="1837" xr:uid="{00000000-0005-0000-0000-0000B5060000}"/>
    <cellStyle name="Percent 28 3" xfId="1839" xr:uid="{00000000-0005-0000-0000-0000B6060000}"/>
    <cellStyle name="Percent 28 4" xfId="1841" xr:uid="{00000000-0005-0000-0000-0000B7060000}"/>
    <cellStyle name="Percent 28 5" xfId="1843" xr:uid="{00000000-0005-0000-0000-0000B8060000}"/>
    <cellStyle name="Percent 28 6" xfId="1845" xr:uid="{00000000-0005-0000-0000-0000B9060000}"/>
    <cellStyle name="Percent 28 7" xfId="1847" xr:uid="{00000000-0005-0000-0000-0000BA060000}"/>
    <cellStyle name="Percent 28 8" xfId="957" xr:uid="{00000000-0005-0000-0000-0000BB060000}"/>
    <cellStyle name="Percent 28 9" xfId="1849" xr:uid="{00000000-0005-0000-0000-0000BC060000}"/>
    <cellStyle name="Percent 29" xfId="1851" xr:uid="{00000000-0005-0000-0000-0000BD060000}"/>
    <cellStyle name="Percent 3" xfId="1428" xr:uid="{00000000-0005-0000-0000-0000BE060000}"/>
    <cellStyle name="Percent 3 2" xfId="1852" xr:uid="{00000000-0005-0000-0000-0000BF060000}"/>
    <cellStyle name="Percent 3 2 2" xfId="1853" xr:uid="{00000000-0005-0000-0000-0000C0060000}"/>
    <cellStyle name="Percent 3 2 3" xfId="1854" xr:uid="{00000000-0005-0000-0000-0000C1060000}"/>
    <cellStyle name="Percent 3 2 4" xfId="1855" xr:uid="{00000000-0005-0000-0000-0000C2060000}"/>
    <cellStyle name="Percent 3 2 5" xfId="1856" xr:uid="{00000000-0005-0000-0000-0000C3060000}"/>
    <cellStyle name="Percent 3 2 6" xfId="1857" xr:uid="{00000000-0005-0000-0000-0000C4060000}"/>
    <cellStyle name="Percent 3 3" xfId="1858" xr:uid="{00000000-0005-0000-0000-0000C5060000}"/>
    <cellStyle name="Percent 3 3 2" xfId="1859" xr:uid="{00000000-0005-0000-0000-0000C6060000}"/>
    <cellStyle name="Percent 3 4" xfId="1860" xr:uid="{00000000-0005-0000-0000-0000C7060000}"/>
    <cellStyle name="Percent 3 4 2" xfId="1861" xr:uid="{00000000-0005-0000-0000-0000C8060000}"/>
    <cellStyle name="Percent 3 5" xfId="1862" xr:uid="{00000000-0005-0000-0000-0000C9060000}"/>
    <cellStyle name="Percent 30" xfId="1795" xr:uid="{00000000-0005-0000-0000-0000CA060000}"/>
    <cellStyle name="Percent 30 10" xfId="1863" xr:uid="{00000000-0005-0000-0000-0000CB060000}"/>
    <cellStyle name="Percent 30 11" xfId="1865" xr:uid="{00000000-0005-0000-0000-0000CC060000}"/>
    <cellStyle name="Percent 30 12" xfId="1016" xr:uid="{00000000-0005-0000-0000-0000CD060000}"/>
    <cellStyle name="Percent 30 13" xfId="1866" xr:uid="{00000000-0005-0000-0000-0000CE060000}"/>
    <cellStyle name="Percent 30 14" xfId="1056" xr:uid="{00000000-0005-0000-0000-0000CF060000}"/>
    <cellStyle name="Percent 30 15" xfId="510" xr:uid="{00000000-0005-0000-0000-0000D0060000}"/>
    <cellStyle name="Percent 30 16" xfId="518" xr:uid="{00000000-0005-0000-0000-0000D1060000}"/>
    <cellStyle name="Percent 30 17" xfId="546" xr:uid="{00000000-0005-0000-0000-0000D2060000}"/>
    <cellStyle name="Percent 30 18" xfId="566" xr:uid="{00000000-0005-0000-0000-0000D3060000}"/>
    <cellStyle name="Percent 30 2" xfId="1797" xr:uid="{00000000-0005-0000-0000-0000D4060000}"/>
    <cellStyle name="Percent 30 3" xfId="646" xr:uid="{00000000-0005-0000-0000-0000D5060000}"/>
    <cellStyle name="Percent 30 4" xfId="684" xr:uid="{00000000-0005-0000-0000-0000D6060000}"/>
    <cellStyle name="Percent 30 5" xfId="711" xr:uid="{00000000-0005-0000-0000-0000D7060000}"/>
    <cellStyle name="Percent 30 6" xfId="742" xr:uid="{00000000-0005-0000-0000-0000D8060000}"/>
    <cellStyle name="Percent 30 7" xfId="770" xr:uid="{00000000-0005-0000-0000-0000D9060000}"/>
    <cellStyle name="Percent 30 8" xfId="797" xr:uid="{00000000-0005-0000-0000-0000DA060000}"/>
    <cellStyle name="Percent 30 9" xfId="811" xr:uid="{00000000-0005-0000-0000-0000DB060000}"/>
    <cellStyle name="Percent 31" xfId="1867" xr:uid="{00000000-0005-0000-0000-0000DC060000}"/>
    <cellStyle name="Percent 31 10" xfId="1868" xr:uid="{00000000-0005-0000-0000-0000DD060000}"/>
    <cellStyle name="Percent 31 11" xfId="1869" xr:uid="{00000000-0005-0000-0000-0000DE060000}"/>
    <cellStyle name="Percent 31 12" xfId="1870" xr:uid="{00000000-0005-0000-0000-0000DF060000}"/>
    <cellStyle name="Percent 31 13" xfId="1871" xr:uid="{00000000-0005-0000-0000-0000E0060000}"/>
    <cellStyle name="Percent 31 14" xfId="1872" xr:uid="{00000000-0005-0000-0000-0000E1060000}"/>
    <cellStyle name="Percent 31 15" xfId="1873" xr:uid="{00000000-0005-0000-0000-0000E2060000}"/>
    <cellStyle name="Percent 31 16" xfId="1874" xr:uid="{00000000-0005-0000-0000-0000E3060000}"/>
    <cellStyle name="Percent 31 17" xfId="1875" xr:uid="{00000000-0005-0000-0000-0000E4060000}"/>
    <cellStyle name="Percent 31 18" xfId="112" xr:uid="{00000000-0005-0000-0000-0000E5060000}"/>
    <cellStyle name="Percent 31 2" xfId="50" xr:uid="{00000000-0005-0000-0000-0000E6060000}"/>
    <cellStyle name="Percent 31 3" xfId="58" xr:uid="{00000000-0005-0000-0000-0000E7060000}"/>
    <cellStyle name="Percent 31 4" xfId="1803" xr:uid="{00000000-0005-0000-0000-0000E8060000}"/>
    <cellStyle name="Percent 31 5" xfId="1876" xr:uid="{00000000-0005-0000-0000-0000E9060000}"/>
    <cellStyle name="Percent 31 6" xfId="1877" xr:uid="{00000000-0005-0000-0000-0000EA060000}"/>
    <cellStyle name="Percent 31 7" xfId="1878" xr:uid="{00000000-0005-0000-0000-0000EB060000}"/>
    <cellStyle name="Percent 31 8" xfId="1879" xr:uid="{00000000-0005-0000-0000-0000EC060000}"/>
    <cellStyle name="Percent 31 9" xfId="1880" xr:uid="{00000000-0005-0000-0000-0000ED060000}"/>
    <cellStyle name="Percent 32" xfId="1805" xr:uid="{00000000-0005-0000-0000-0000EE060000}"/>
    <cellStyle name="Percent 32 10" xfId="1253" xr:uid="{00000000-0005-0000-0000-0000EF060000}"/>
    <cellStyle name="Percent 32 11" xfId="654" xr:uid="{00000000-0005-0000-0000-0000F0060000}"/>
    <cellStyle name="Percent 32 12" xfId="1259" xr:uid="{00000000-0005-0000-0000-0000F1060000}"/>
    <cellStyle name="Percent 32 13" xfId="1261" xr:uid="{00000000-0005-0000-0000-0000F2060000}"/>
    <cellStyle name="Percent 32 14" xfId="1881" xr:uid="{00000000-0005-0000-0000-0000F3060000}"/>
    <cellStyle name="Percent 32 15" xfId="1882" xr:uid="{00000000-0005-0000-0000-0000F4060000}"/>
    <cellStyle name="Percent 32 16" xfId="1883" xr:uid="{00000000-0005-0000-0000-0000F5060000}"/>
    <cellStyle name="Percent 32 17" xfId="1884" xr:uid="{00000000-0005-0000-0000-0000F6060000}"/>
    <cellStyle name="Percent 32 18" xfId="1885" xr:uid="{00000000-0005-0000-0000-0000F7060000}"/>
    <cellStyle name="Percent 32 2" xfId="1807" xr:uid="{00000000-0005-0000-0000-0000F8060000}"/>
    <cellStyle name="Percent 32 3" xfId="1812" xr:uid="{00000000-0005-0000-0000-0000F9060000}"/>
    <cellStyle name="Percent 32 4" xfId="1814" xr:uid="{00000000-0005-0000-0000-0000FA060000}"/>
    <cellStyle name="Percent 32 5" xfId="1886" xr:uid="{00000000-0005-0000-0000-0000FB060000}"/>
    <cellStyle name="Percent 32 6" xfId="1887" xr:uid="{00000000-0005-0000-0000-0000FC060000}"/>
    <cellStyle name="Percent 32 7" xfId="911" xr:uid="{00000000-0005-0000-0000-0000FD060000}"/>
    <cellStyle name="Percent 32 8" xfId="914" xr:uid="{00000000-0005-0000-0000-0000FE060000}"/>
    <cellStyle name="Percent 32 9" xfId="917" xr:uid="{00000000-0005-0000-0000-0000FF060000}"/>
    <cellStyle name="Percent 33" xfId="1816" xr:uid="{00000000-0005-0000-0000-000000070000}"/>
    <cellStyle name="Percent 33 10" xfId="1818" xr:uid="{00000000-0005-0000-0000-000001070000}"/>
    <cellStyle name="Percent 33 11" xfId="1820" xr:uid="{00000000-0005-0000-0000-000002070000}"/>
    <cellStyle name="Percent 33 12" xfId="1822" xr:uid="{00000000-0005-0000-0000-000003070000}"/>
    <cellStyle name="Percent 33 13" xfId="1824" xr:uid="{00000000-0005-0000-0000-000004070000}"/>
    <cellStyle name="Percent 33 14" xfId="1826" xr:uid="{00000000-0005-0000-0000-000005070000}"/>
    <cellStyle name="Percent 33 15" xfId="1828" xr:uid="{00000000-0005-0000-0000-000006070000}"/>
    <cellStyle name="Percent 33 16" xfId="1830" xr:uid="{00000000-0005-0000-0000-000007070000}"/>
    <cellStyle name="Percent 33 17" xfId="1832" xr:uid="{00000000-0005-0000-0000-000008070000}"/>
    <cellStyle name="Percent 33 18" xfId="1834" xr:uid="{00000000-0005-0000-0000-000009070000}"/>
    <cellStyle name="Percent 33 2" xfId="1836" xr:uid="{00000000-0005-0000-0000-00000A070000}"/>
    <cellStyle name="Percent 33 3" xfId="1838" xr:uid="{00000000-0005-0000-0000-00000B070000}"/>
    <cellStyle name="Percent 33 4" xfId="1840" xr:uid="{00000000-0005-0000-0000-00000C070000}"/>
    <cellStyle name="Percent 33 5" xfId="1842" xr:uid="{00000000-0005-0000-0000-00000D070000}"/>
    <cellStyle name="Percent 33 6" xfId="1844" xr:uid="{00000000-0005-0000-0000-00000E070000}"/>
    <cellStyle name="Percent 33 7" xfId="1846" xr:uid="{00000000-0005-0000-0000-00000F070000}"/>
    <cellStyle name="Percent 33 8" xfId="956" xr:uid="{00000000-0005-0000-0000-000010070000}"/>
    <cellStyle name="Percent 33 9" xfId="1848" xr:uid="{00000000-0005-0000-0000-000011070000}"/>
    <cellStyle name="Percent 34" xfId="1850" xr:uid="{00000000-0005-0000-0000-000012070000}"/>
    <cellStyle name="Percent 34 2" xfId="1888" xr:uid="{00000000-0005-0000-0000-000013070000}"/>
    <cellStyle name="Percent 34 2 2" xfId="25" xr:uid="{00000000-0005-0000-0000-000014070000}"/>
    <cellStyle name="Percent 34 2 3" xfId="617" xr:uid="{00000000-0005-0000-0000-000015070000}"/>
    <cellStyle name="Percent 34 2 4" xfId="620" xr:uid="{00000000-0005-0000-0000-000016070000}"/>
    <cellStyle name="Percent 34 2 5" xfId="623" xr:uid="{00000000-0005-0000-0000-000017070000}"/>
    <cellStyle name="Percent 34 2 6" xfId="114" xr:uid="{00000000-0005-0000-0000-000018070000}"/>
    <cellStyle name="Percent 34 3" xfId="1889" xr:uid="{00000000-0005-0000-0000-000019070000}"/>
    <cellStyle name="Percent 34 3 2" xfId="1890" xr:uid="{00000000-0005-0000-0000-00001A070000}"/>
    <cellStyle name="Percent 34 4" xfId="1891" xr:uid="{00000000-0005-0000-0000-00001B070000}"/>
    <cellStyle name="Percent 34 4 2" xfId="1175" xr:uid="{00000000-0005-0000-0000-00001C070000}"/>
    <cellStyle name="Percent 34 5" xfId="1892" xr:uid="{00000000-0005-0000-0000-00001D070000}"/>
    <cellStyle name="Percent 35" xfId="1894" xr:uid="{00000000-0005-0000-0000-00001E070000}"/>
    <cellStyle name="Percent 35 2" xfId="403" xr:uid="{00000000-0005-0000-0000-00001F070000}"/>
    <cellStyle name="Percent 35 2 2" xfId="1896" xr:uid="{00000000-0005-0000-0000-000020070000}"/>
    <cellStyle name="Percent 35 2 3" xfId="1898" xr:uid="{00000000-0005-0000-0000-000021070000}"/>
    <cellStyle name="Percent 35 2 4" xfId="954" xr:uid="{00000000-0005-0000-0000-000022070000}"/>
    <cellStyle name="Percent 35 2 5" xfId="1900" xr:uid="{00000000-0005-0000-0000-000023070000}"/>
    <cellStyle name="Percent 35 2 6" xfId="1014" xr:uid="{00000000-0005-0000-0000-000024070000}"/>
    <cellStyle name="Percent 35 3" xfId="407" xr:uid="{00000000-0005-0000-0000-000025070000}"/>
    <cellStyle name="Percent 35 3 2" xfId="1902" xr:uid="{00000000-0005-0000-0000-000026070000}"/>
    <cellStyle name="Percent 35 4" xfId="183" xr:uid="{00000000-0005-0000-0000-000027070000}"/>
    <cellStyle name="Percent 35 4 2" xfId="1378" xr:uid="{00000000-0005-0000-0000-000028070000}"/>
    <cellStyle name="Percent 35 5" xfId="187" xr:uid="{00000000-0005-0000-0000-000029070000}"/>
    <cellStyle name="Percent 36" xfId="1904" xr:uid="{00000000-0005-0000-0000-00002A070000}"/>
    <cellStyle name="Percent 36 2" xfId="1487" xr:uid="{00000000-0005-0000-0000-00002B070000}"/>
    <cellStyle name="Percent 36 2 2" xfId="1905" xr:uid="{00000000-0005-0000-0000-00002C070000}"/>
    <cellStyle name="Percent 36 2 3" xfId="1906" xr:uid="{00000000-0005-0000-0000-00002D070000}"/>
    <cellStyle name="Percent 36 2 4" xfId="1907" xr:uid="{00000000-0005-0000-0000-00002E070000}"/>
    <cellStyle name="Percent 36 2 5" xfId="1908" xr:uid="{00000000-0005-0000-0000-00002F070000}"/>
    <cellStyle name="Percent 36 2 6" xfId="1909" xr:uid="{00000000-0005-0000-0000-000030070000}"/>
    <cellStyle name="Percent 36 3" xfId="1490" xr:uid="{00000000-0005-0000-0000-000031070000}"/>
    <cellStyle name="Percent 36 3 2" xfId="1910" xr:uid="{00000000-0005-0000-0000-000032070000}"/>
    <cellStyle name="Percent 36 4" xfId="1493" xr:uid="{00000000-0005-0000-0000-000033070000}"/>
    <cellStyle name="Percent 36 4 2" xfId="1502" xr:uid="{00000000-0005-0000-0000-000034070000}"/>
    <cellStyle name="Percent 36 5" xfId="1504" xr:uid="{00000000-0005-0000-0000-000035070000}"/>
    <cellStyle name="Percent 37" xfId="1912" xr:uid="{00000000-0005-0000-0000-000036070000}"/>
    <cellStyle name="Percent 37 2" xfId="1913" xr:uid="{00000000-0005-0000-0000-000037070000}"/>
    <cellStyle name="Percent 37 2 2" xfId="1914" xr:uid="{00000000-0005-0000-0000-000038070000}"/>
    <cellStyle name="Percent 37 2 3" xfId="1915" xr:uid="{00000000-0005-0000-0000-000039070000}"/>
    <cellStyle name="Percent 37 2 4" xfId="1916" xr:uid="{00000000-0005-0000-0000-00003A070000}"/>
    <cellStyle name="Percent 37 2 5" xfId="1917" xr:uid="{00000000-0005-0000-0000-00003B070000}"/>
    <cellStyle name="Percent 37 2 6" xfId="1918" xr:uid="{00000000-0005-0000-0000-00003C070000}"/>
    <cellStyle name="Percent 37 3" xfId="1919" xr:uid="{00000000-0005-0000-0000-00003D070000}"/>
    <cellStyle name="Percent 37 3 2" xfId="1920" xr:uid="{00000000-0005-0000-0000-00003E070000}"/>
    <cellStyle name="Percent 37 4" xfId="1921" xr:uid="{00000000-0005-0000-0000-00003F070000}"/>
    <cellStyle name="Percent 37 4 2" xfId="1922" xr:uid="{00000000-0005-0000-0000-000040070000}"/>
    <cellStyle name="Percent 37 5" xfId="1923" xr:uid="{00000000-0005-0000-0000-000041070000}"/>
    <cellStyle name="Percent 38" xfId="1925" xr:uid="{00000000-0005-0000-0000-000042070000}"/>
    <cellStyle name="Percent 38 2" xfId="1926" xr:uid="{00000000-0005-0000-0000-000043070000}"/>
    <cellStyle name="Percent 38 2 2" xfId="1927" xr:uid="{00000000-0005-0000-0000-000044070000}"/>
    <cellStyle name="Percent 38 2 3" xfId="1928" xr:uid="{00000000-0005-0000-0000-000045070000}"/>
    <cellStyle name="Percent 38 2 4" xfId="1929" xr:uid="{00000000-0005-0000-0000-000046070000}"/>
    <cellStyle name="Percent 38 2 5" xfId="1930" xr:uid="{00000000-0005-0000-0000-000047070000}"/>
    <cellStyle name="Percent 38 2 6" xfId="1931" xr:uid="{00000000-0005-0000-0000-000048070000}"/>
    <cellStyle name="Percent 38 3" xfId="1932" xr:uid="{00000000-0005-0000-0000-000049070000}"/>
    <cellStyle name="Percent 38 3 2" xfId="884" xr:uid="{00000000-0005-0000-0000-00004A070000}"/>
    <cellStyle name="Percent 38 4" xfId="1933" xr:uid="{00000000-0005-0000-0000-00004B070000}"/>
    <cellStyle name="Percent 38 4 2" xfId="1934" xr:uid="{00000000-0005-0000-0000-00004C070000}"/>
    <cellStyle name="Percent 38 5" xfId="1935" xr:uid="{00000000-0005-0000-0000-00004D070000}"/>
    <cellStyle name="Percent 39" xfId="1937" xr:uid="{00000000-0005-0000-0000-00004E070000}"/>
    <cellStyle name="Percent 39 2" xfId="1938" xr:uid="{00000000-0005-0000-0000-00004F070000}"/>
    <cellStyle name="Percent 39 2 2" xfId="253" xr:uid="{00000000-0005-0000-0000-000050070000}"/>
    <cellStyle name="Percent 39 2 3" xfId="257" xr:uid="{00000000-0005-0000-0000-000051070000}"/>
    <cellStyle name="Percent 39 2 4" xfId="261" xr:uid="{00000000-0005-0000-0000-000052070000}"/>
    <cellStyle name="Percent 39 2 5" xfId="266" xr:uid="{00000000-0005-0000-0000-000053070000}"/>
    <cellStyle name="Percent 39 2 6" xfId="271" xr:uid="{00000000-0005-0000-0000-000054070000}"/>
    <cellStyle name="Percent 39 3" xfId="1939" xr:uid="{00000000-0005-0000-0000-000055070000}"/>
    <cellStyle name="Percent 39 3 2" xfId="109" xr:uid="{00000000-0005-0000-0000-000056070000}"/>
    <cellStyle name="Percent 39 4" xfId="1940" xr:uid="{00000000-0005-0000-0000-000057070000}"/>
    <cellStyle name="Percent 39 4 2" xfId="126" xr:uid="{00000000-0005-0000-0000-000058070000}"/>
    <cellStyle name="Percent 39 5" xfId="1941" xr:uid="{00000000-0005-0000-0000-000059070000}"/>
    <cellStyle name="Percent 4" xfId="1942" xr:uid="{00000000-0005-0000-0000-00005A070000}"/>
    <cellStyle name="Percent 4 10" xfId="91" xr:uid="{00000000-0005-0000-0000-00005B070000}"/>
    <cellStyle name="Percent 4 11" xfId="95" xr:uid="{00000000-0005-0000-0000-00005C070000}"/>
    <cellStyle name="Percent 4 12" xfId="99" xr:uid="{00000000-0005-0000-0000-00005D070000}"/>
    <cellStyle name="Percent 4 13" xfId="1943" xr:uid="{00000000-0005-0000-0000-00005E070000}"/>
    <cellStyle name="Percent 4 14" xfId="1944" xr:uid="{00000000-0005-0000-0000-00005F070000}"/>
    <cellStyle name="Percent 4 15" xfId="1945" xr:uid="{00000000-0005-0000-0000-000060070000}"/>
    <cellStyle name="Percent 4 16" xfId="73" xr:uid="{00000000-0005-0000-0000-000061070000}"/>
    <cellStyle name="Percent 4 17" xfId="75" xr:uid="{00000000-0005-0000-0000-000062070000}"/>
    <cellStyle name="Percent 4 18" xfId="77" xr:uid="{00000000-0005-0000-0000-000063070000}"/>
    <cellStyle name="Percent 4 19" xfId="47" xr:uid="{00000000-0005-0000-0000-000064070000}"/>
    <cellStyle name="Percent 4 2" xfId="1062" xr:uid="{00000000-0005-0000-0000-000065070000}"/>
    <cellStyle name="Percent 4 3" xfId="1946" xr:uid="{00000000-0005-0000-0000-000066070000}"/>
    <cellStyle name="Percent 4 4" xfId="1947" xr:uid="{00000000-0005-0000-0000-000067070000}"/>
    <cellStyle name="Percent 4 5" xfId="1948" xr:uid="{00000000-0005-0000-0000-000068070000}"/>
    <cellStyle name="Percent 4 6" xfId="1949" xr:uid="{00000000-0005-0000-0000-000069070000}"/>
    <cellStyle name="Percent 4 7" xfId="71" xr:uid="{00000000-0005-0000-0000-00006A070000}"/>
    <cellStyle name="Percent 4 8" xfId="1950" xr:uid="{00000000-0005-0000-0000-00006B070000}"/>
    <cellStyle name="Percent 4 9" xfId="1951" xr:uid="{00000000-0005-0000-0000-00006C070000}"/>
    <cellStyle name="Percent 40" xfId="1893" xr:uid="{00000000-0005-0000-0000-00006D070000}"/>
    <cellStyle name="Percent 40 2" xfId="402" xr:uid="{00000000-0005-0000-0000-00006E070000}"/>
    <cellStyle name="Percent 40 2 2" xfId="1895" xr:uid="{00000000-0005-0000-0000-00006F070000}"/>
    <cellStyle name="Percent 40 2 3" xfId="1897" xr:uid="{00000000-0005-0000-0000-000070070000}"/>
    <cellStyle name="Percent 40 2 4" xfId="953" xr:uid="{00000000-0005-0000-0000-000071070000}"/>
    <cellStyle name="Percent 40 2 5" xfId="1899" xr:uid="{00000000-0005-0000-0000-000072070000}"/>
    <cellStyle name="Percent 40 2 6" xfId="1013" xr:uid="{00000000-0005-0000-0000-000073070000}"/>
    <cellStyle name="Percent 40 3" xfId="406" xr:uid="{00000000-0005-0000-0000-000074070000}"/>
    <cellStyle name="Percent 40 3 2" xfId="1901" xr:uid="{00000000-0005-0000-0000-000075070000}"/>
    <cellStyle name="Percent 40 4" xfId="182" xr:uid="{00000000-0005-0000-0000-000076070000}"/>
    <cellStyle name="Percent 40 4 2" xfId="1377" xr:uid="{00000000-0005-0000-0000-000077070000}"/>
    <cellStyle name="Percent 40 5" xfId="186" xr:uid="{00000000-0005-0000-0000-000078070000}"/>
    <cellStyle name="Percent 41" xfId="1903" xr:uid="{00000000-0005-0000-0000-000079070000}"/>
    <cellStyle name="Percent 42" xfId="1911" xr:uid="{00000000-0005-0000-0000-00007A070000}"/>
    <cellStyle name="Percent 43" xfId="1924" xr:uid="{00000000-0005-0000-0000-00007B070000}"/>
    <cellStyle name="Percent 44" xfId="1936" xr:uid="{00000000-0005-0000-0000-00007C070000}"/>
    <cellStyle name="Percent 45" xfId="1953" xr:uid="{00000000-0005-0000-0000-00007D070000}"/>
    <cellStyle name="Percent 46" xfId="1955" xr:uid="{00000000-0005-0000-0000-00007E070000}"/>
    <cellStyle name="Percent 47" xfId="1957" xr:uid="{00000000-0005-0000-0000-00007F070000}"/>
    <cellStyle name="Percent 48" xfId="1959" xr:uid="{00000000-0005-0000-0000-000080070000}"/>
    <cellStyle name="Percent 49" xfId="1961" xr:uid="{00000000-0005-0000-0000-000081070000}"/>
    <cellStyle name="Percent 49 2" xfId="1048" xr:uid="{00000000-0005-0000-0000-000082070000}"/>
    <cellStyle name="Percent 5" xfId="1962" xr:uid="{00000000-0005-0000-0000-000083070000}"/>
    <cellStyle name="Percent 5 2" xfId="1963" xr:uid="{00000000-0005-0000-0000-000084070000}"/>
    <cellStyle name="Percent 5 2 2" xfId="1964" xr:uid="{00000000-0005-0000-0000-000085070000}"/>
    <cellStyle name="Percent 5 2 3" xfId="1965" xr:uid="{00000000-0005-0000-0000-000086070000}"/>
    <cellStyle name="Percent 5 2 4" xfId="935" xr:uid="{00000000-0005-0000-0000-000087070000}"/>
    <cellStyle name="Percent 5 2 5" xfId="1966" xr:uid="{00000000-0005-0000-0000-000088070000}"/>
    <cellStyle name="Percent 5 2 6" xfId="1967" xr:uid="{00000000-0005-0000-0000-000089070000}"/>
    <cellStyle name="Percent 5 3" xfId="1968" xr:uid="{00000000-0005-0000-0000-00008A070000}"/>
    <cellStyle name="Percent 5 3 2" xfId="1969" xr:uid="{00000000-0005-0000-0000-00008B070000}"/>
    <cellStyle name="Percent 5 4" xfId="1970" xr:uid="{00000000-0005-0000-0000-00008C070000}"/>
    <cellStyle name="Percent 5 4 2" xfId="1971" xr:uid="{00000000-0005-0000-0000-00008D070000}"/>
    <cellStyle name="Percent 5 5" xfId="1973" xr:uid="{00000000-0005-0000-0000-00008E070000}"/>
    <cellStyle name="Percent 50" xfId="1952" xr:uid="{00000000-0005-0000-0000-00008F070000}"/>
    <cellStyle name="Percent 51" xfId="1954" xr:uid="{00000000-0005-0000-0000-000090070000}"/>
    <cellStyle name="Percent 52" xfId="1956" xr:uid="{00000000-0005-0000-0000-000091070000}"/>
    <cellStyle name="Percent 53" xfId="1958" xr:uid="{00000000-0005-0000-0000-000092070000}"/>
    <cellStyle name="Percent 54" xfId="1960" xr:uid="{00000000-0005-0000-0000-000093070000}"/>
    <cellStyle name="Percent 55" xfId="1975" xr:uid="{00000000-0005-0000-0000-000094070000}"/>
    <cellStyle name="Percent 56" xfId="1060" xr:uid="{00000000-0005-0000-0000-000095070000}"/>
    <cellStyle name="Percent 57" xfId="1977" xr:uid="{00000000-0005-0000-0000-000096070000}"/>
    <cellStyle name="Percent 58" xfId="1979" xr:uid="{00000000-0005-0000-0000-000097070000}"/>
    <cellStyle name="Percent 59" xfId="1981" xr:uid="{00000000-0005-0000-0000-000098070000}"/>
    <cellStyle name="Percent 6" xfId="1982" xr:uid="{00000000-0005-0000-0000-000099070000}"/>
    <cellStyle name="Percent 6 2" xfId="1983" xr:uid="{00000000-0005-0000-0000-00009A070000}"/>
    <cellStyle name="Percent 6 2 2" xfId="1972" xr:uid="{00000000-0005-0000-0000-00009B070000}"/>
    <cellStyle name="Percent 6 2 3" xfId="1984" xr:uid="{00000000-0005-0000-0000-00009C070000}"/>
    <cellStyle name="Percent 6 2 4" xfId="1985" xr:uid="{00000000-0005-0000-0000-00009D070000}"/>
    <cellStyle name="Percent 6 2 5" xfId="1986" xr:uid="{00000000-0005-0000-0000-00009E070000}"/>
    <cellStyle name="Percent 6 2 6" xfId="1987" xr:uid="{00000000-0005-0000-0000-00009F070000}"/>
    <cellStyle name="Percent 6 3" xfId="1988" xr:uid="{00000000-0005-0000-0000-0000A0070000}"/>
    <cellStyle name="Percent 6 3 2" xfId="1990" xr:uid="{00000000-0005-0000-0000-0000A1070000}"/>
    <cellStyle name="Percent 6 4" xfId="1991" xr:uid="{00000000-0005-0000-0000-0000A2070000}"/>
    <cellStyle name="Percent 6 4 2" xfId="1993" xr:uid="{00000000-0005-0000-0000-0000A3070000}"/>
    <cellStyle name="Percent 6 5" xfId="1989" xr:uid="{00000000-0005-0000-0000-0000A4070000}"/>
    <cellStyle name="Percent 60" xfId="1974" xr:uid="{00000000-0005-0000-0000-0000A5070000}"/>
    <cellStyle name="Percent 61" xfId="1059" xr:uid="{00000000-0005-0000-0000-0000A6070000}"/>
    <cellStyle name="Percent 62" xfId="1976" xr:uid="{00000000-0005-0000-0000-0000A7070000}"/>
    <cellStyle name="Percent 63" xfId="1978" xr:uid="{00000000-0005-0000-0000-0000A8070000}"/>
    <cellStyle name="Percent 64" xfId="1980" xr:uid="{00000000-0005-0000-0000-0000A9070000}"/>
    <cellStyle name="Percent 65" xfId="1994" xr:uid="{00000000-0005-0000-0000-0000AA070000}"/>
    <cellStyle name="Percent 66" xfId="1995" xr:uid="{00000000-0005-0000-0000-0000AB070000}"/>
    <cellStyle name="Percent 7" xfId="1996" xr:uid="{00000000-0005-0000-0000-0000AC070000}"/>
    <cellStyle name="Percent 7 2" xfId="1997" xr:uid="{00000000-0005-0000-0000-0000AD070000}"/>
    <cellStyle name="Percent 7 2 2" xfId="1998" xr:uid="{00000000-0005-0000-0000-0000AE070000}"/>
    <cellStyle name="Percent 7 2 3" xfId="1762" xr:uid="{00000000-0005-0000-0000-0000AF070000}"/>
    <cellStyle name="Percent 7 2 4" xfId="1765" xr:uid="{00000000-0005-0000-0000-0000B0070000}"/>
    <cellStyle name="Percent 7 2 5" xfId="1770" xr:uid="{00000000-0005-0000-0000-0000B1070000}"/>
    <cellStyle name="Percent 7 2 6" xfId="1773" xr:uid="{00000000-0005-0000-0000-0000B2070000}"/>
    <cellStyle name="Percent 7 3" xfId="1999" xr:uid="{00000000-0005-0000-0000-0000B3070000}"/>
    <cellStyle name="Percent 7 3 2" xfId="2000" xr:uid="{00000000-0005-0000-0000-0000B4070000}"/>
    <cellStyle name="Percent 7 4" xfId="2001" xr:uid="{00000000-0005-0000-0000-0000B5070000}"/>
    <cellStyle name="Percent 7 4 2" xfId="68" xr:uid="{00000000-0005-0000-0000-0000B6070000}"/>
    <cellStyle name="Percent 7 5" xfId="1992" xr:uid="{00000000-0005-0000-0000-0000B7070000}"/>
    <cellStyle name="Percent 8" xfId="2002" xr:uid="{00000000-0005-0000-0000-0000B8070000}"/>
    <cellStyle name="Percent 8 2" xfId="2003" xr:uid="{00000000-0005-0000-0000-0000B9070000}"/>
    <cellStyle name="Percent 8 2 2" xfId="557" xr:uid="{00000000-0005-0000-0000-0000BA070000}"/>
    <cellStyle name="Percent 8 2 3" xfId="2004" xr:uid="{00000000-0005-0000-0000-0000BB070000}"/>
    <cellStyle name="Percent 8 2 4" xfId="2005" xr:uid="{00000000-0005-0000-0000-0000BC070000}"/>
    <cellStyle name="Percent 8 2 5" xfId="2006" xr:uid="{00000000-0005-0000-0000-0000BD070000}"/>
    <cellStyle name="Percent 8 2 6" xfId="2007" xr:uid="{00000000-0005-0000-0000-0000BE070000}"/>
    <cellStyle name="Percent 8 3" xfId="2008" xr:uid="{00000000-0005-0000-0000-0000BF070000}"/>
    <cellStyle name="Percent 8 3 2" xfId="2009" xr:uid="{00000000-0005-0000-0000-0000C0070000}"/>
    <cellStyle name="Percent 8 4" xfId="2010" xr:uid="{00000000-0005-0000-0000-0000C1070000}"/>
    <cellStyle name="Percent 8 4 2" xfId="2011" xr:uid="{00000000-0005-0000-0000-0000C2070000}"/>
    <cellStyle name="Percent 8 5" xfId="2012" xr:uid="{00000000-0005-0000-0000-0000C3070000}"/>
    <cellStyle name="Percent 9" xfId="2013" xr:uid="{00000000-0005-0000-0000-0000C4070000}"/>
    <cellStyle name="Percent 9 2" xfId="2014" xr:uid="{00000000-0005-0000-0000-0000C5070000}"/>
    <cellStyle name="Percent 9 2 2" xfId="363" xr:uid="{00000000-0005-0000-0000-0000C6070000}"/>
    <cellStyle name="Percent 9 2 3" xfId="366" xr:uid="{00000000-0005-0000-0000-0000C7070000}"/>
    <cellStyle name="Percent 9 2 4" xfId="368" xr:uid="{00000000-0005-0000-0000-0000C8070000}"/>
    <cellStyle name="Percent 9 2 5" xfId="2015" xr:uid="{00000000-0005-0000-0000-0000C9070000}"/>
    <cellStyle name="Percent 9 2 6" xfId="2016" xr:uid="{00000000-0005-0000-0000-0000CA070000}"/>
    <cellStyle name="Percent 9 3" xfId="2017" xr:uid="{00000000-0005-0000-0000-0000CB070000}"/>
    <cellStyle name="Percent 9 3 2" xfId="377" xr:uid="{00000000-0005-0000-0000-0000CC070000}"/>
    <cellStyle name="Percent 9 4" xfId="2018" xr:uid="{00000000-0005-0000-0000-0000CD070000}"/>
    <cellStyle name="Percent 9 4 2" xfId="385" xr:uid="{00000000-0005-0000-0000-0000CE070000}"/>
    <cellStyle name="Percent 9 5" xfId="2019" xr:uid="{00000000-0005-0000-0000-0000CF070000}"/>
    <cellStyle name="PercentCell" xfId="596" xr:uid="{00000000-0005-0000-0000-0000D0070000}"/>
    <cellStyle name="Pourcentage 2" xfId="2020" xr:uid="{00000000-0005-0000-0000-0000D1070000}"/>
    <cellStyle name="QIS2CalcCell" xfId="1864" xr:uid="{00000000-0005-0000-0000-0000D2070000}"/>
    <cellStyle name="QIS2Filler" xfId="2021" xr:uid="{00000000-0005-0000-0000-0000D3070000}"/>
    <cellStyle name="QIS2Heading" xfId="2022" xr:uid="{00000000-0005-0000-0000-0000D4070000}"/>
    <cellStyle name="QIS2InputCell" xfId="2023" xr:uid="{00000000-0005-0000-0000-0000D5070000}"/>
    <cellStyle name="QIS2Locked" xfId="2024" xr:uid="{00000000-0005-0000-0000-0000D6070000}"/>
    <cellStyle name="QIS2Para" xfId="1019" xr:uid="{00000000-0005-0000-0000-0000D7070000}"/>
    <cellStyle name="QIS2Param" xfId="2025" xr:uid="{00000000-0005-0000-0000-0000D8070000}"/>
    <cellStyle name="Saída" xfId="196" xr:uid="{00000000-0005-0000-0000-0000D9070000}"/>
    <cellStyle name="Satisfaisant" xfId="2026" xr:uid="{00000000-0005-0000-0000-0000DA070000}"/>
    <cellStyle name="Selittävä teksti" xfId="2027" xr:uid="{00000000-0005-0000-0000-0000DB070000}"/>
    <cellStyle name="Sheet Title" xfId="2028" xr:uid="{00000000-0005-0000-0000-0000DC070000}"/>
    <cellStyle name="Sheet Title 2" xfId="2029" xr:uid="{00000000-0005-0000-0000-0000DD070000}"/>
    <cellStyle name="Sheet Title 3" xfId="2030" xr:uid="{00000000-0005-0000-0000-0000DE070000}"/>
    <cellStyle name="Sheet Title 4" xfId="1573" xr:uid="{00000000-0005-0000-0000-0000DF070000}"/>
    <cellStyle name="Sheet Title 5" xfId="1755" xr:uid="{00000000-0005-0000-0000-0000E0070000}"/>
    <cellStyle name="Sortie" xfId="299" xr:uid="{00000000-0005-0000-0000-0000E1070000}"/>
    <cellStyle name="Standaard_Totaal" xfId="2031" xr:uid="{00000000-0005-0000-0000-0000E2070000}"/>
    <cellStyle name="Style 1" xfId="2032" xr:uid="{00000000-0005-0000-0000-0000E3070000}"/>
    <cellStyle name="Style 1 2" xfId="2033" xr:uid="{00000000-0005-0000-0000-0000E4070000}"/>
    <cellStyle name="Style 1 3" xfId="2034" xr:uid="{00000000-0005-0000-0000-0000E5070000}"/>
    <cellStyle name="Style 1 4" xfId="2035" xr:uid="{00000000-0005-0000-0000-0000E6070000}"/>
    <cellStyle name="Style 1 5" xfId="2036" xr:uid="{00000000-0005-0000-0000-0000E7070000}"/>
    <cellStyle name="Subtitle" xfId="2037" xr:uid="{00000000-0005-0000-0000-0000E8070000}"/>
    <cellStyle name="Summa" xfId="2038" xr:uid="{00000000-0005-0000-0000-0000E9070000}"/>
    <cellStyle name="Syöttö" xfId="2039" xr:uid="{00000000-0005-0000-0000-0000EA070000}"/>
    <cellStyle name="Tarkistussolu" xfId="2040" xr:uid="{00000000-0005-0000-0000-0000EB070000}"/>
    <cellStyle name="Testo avviso" xfId="2041" xr:uid="{00000000-0005-0000-0000-0000EC070000}"/>
    <cellStyle name="Testo descrittivo" xfId="2042" xr:uid="{00000000-0005-0000-0000-0000ED070000}"/>
    <cellStyle name="Texte explicatif" xfId="2043" xr:uid="{00000000-0005-0000-0000-0000EE070000}"/>
    <cellStyle name="Texto de Aviso" xfId="530" xr:uid="{00000000-0005-0000-0000-0000EF070000}"/>
    <cellStyle name="Texto Explicativo" xfId="2044" xr:uid="{00000000-0005-0000-0000-0000F0070000}"/>
    <cellStyle name="Title 2" xfId="1200" xr:uid="{00000000-0005-0000-0000-0000F1070000}"/>
    <cellStyle name="Title 2 2" xfId="2045" xr:uid="{00000000-0005-0000-0000-0000F2070000}"/>
    <cellStyle name="Title 3" xfId="1202" xr:uid="{00000000-0005-0000-0000-0000F3070000}"/>
    <cellStyle name="Title 4" xfId="1204" xr:uid="{00000000-0005-0000-0000-0000F4070000}"/>
    <cellStyle name="Title 5" xfId="1206" xr:uid="{00000000-0005-0000-0000-0000F5070000}"/>
    <cellStyle name="Title 6" xfId="772" xr:uid="{00000000-0005-0000-0000-0000F6070000}"/>
    <cellStyle name="Title 7" xfId="774" xr:uid="{00000000-0005-0000-0000-0000F7070000}"/>
    <cellStyle name="Titolo" xfId="2046" xr:uid="{00000000-0005-0000-0000-0000F8070000}"/>
    <cellStyle name="Titolo 1" xfId="2047" xr:uid="{00000000-0005-0000-0000-0000F9070000}"/>
    <cellStyle name="Titolo 2" xfId="2048" xr:uid="{00000000-0005-0000-0000-0000FA070000}"/>
    <cellStyle name="Titolo 3" xfId="2049" xr:uid="{00000000-0005-0000-0000-0000FB070000}"/>
    <cellStyle name="Titolo 4" xfId="2050" xr:uid="{00000000-0005-0000-0000-0000FC070000}"/>
    <cellStyle name="Titre" xfId="153" xr:uid="{00000000-0005-0000-0000-0000FD070000}"/>
    <cellStyle name="Titre 1" xfId="2051" xr:uid="{00000000-0005-0000-0000-0000FE070000}"/>
    <cellStyle name="Titre 2" xfId="2052" xr:uid="{00000000-0005-0000-0000-0000FF070000}"/>
    <cellStyle name="Titre 3" xfId="2053" xr:uid="{00000000-0005-0000-0000-000000080000}"/>
    <cellStyle name="Titre 4" xfId="2054" xr:uid="{00000000-0005-0000-0000-000001080000}"/>
    <cellStyle name="Titre_CEIOPS-DOC-20-08 Solo 28 May 2008-post-rubino" xfId="2055" xr:uid="{00000000-0005-0000-0000-000002080000}"/>
    <cellStyle name="Título" xfId="166" xr:uid="{00000000-0005-0000-0000-000003080000}"/>
    <cellStyle name="Total 2" xfId="2056" xr:uid="{00000000-0005-0000-0000-000004080000}"/>
    <cellStyle name="Total 2 2" xfId="2057" xr:uid="{00000000-0005-0000-0000-000005080000}"/>
    <cellStyle name="Total 3" xfId="2058" xr:uid="{00000000-0005-0000-0000-000006080000}"/>
    <cellStyle name="Total 4" xfId="2059" xr:uid="{00000000-0005-0000-0000-000007080000}"/>
    <cellStyle name="Total 5" xfId="2060" xr:uid="{00000000-0005-0000-0000-000008080000}"/>
    <cellStyle name="Total 6" xfId="2061" xr:uid="{00000000-0005-0000-0000-000009080000}"/>
    <cellStyle name="Total 7" xfId="2062" xr:uid="{00000000-0005-0000-0000-00000A080000}"/>
    <cellStyle name="Totale" xfId="565" xr:uid="{00000000-0005-0000-0000-00000B080000}"/>
    <cellStyle name="Tulostus" xfId="2063" xr:uid="{00000000-0005-0000-0000-00000C080000}"/>
    <cellStyle name="VALOR" xfId="2064" xr:uid="{00000000-0005-0000-0000-00000D080000}"/>
    <cellStyle name="Valore non valido" xfId="2065" xr:uid="{00000000-0005-0000-0000-00000E080000}"/>
    <cellStyle name="Valore valido" xfId="2066" xr:uid="{00000000-0005-0000-0000-00000F080000}"/>
    <cellStyle name="Varoitusteksti" xfId="218" xr:uid="{00000000-0005-0000-0000-000010080000}"/>
    <cellStyle name="Verificar Célula" xfId="2067" xr:uid="{00000000-0005-0000-0000-000011080000}"/>
    <cellStyle name="Vérification" xfId="697" xr:uid="{00000000-0005-0000-0000-000012080000}"/>
    <cellStyle name="Warning Text 2" xfId="2068" xr:uid="{00000000-0005-0000-0000-000013080000}"/>
    <cellStyle name="Warning Text 2 2" xfId="2069" xr:uid="{00000000-0005-0000-0000-000014080000}"/>
    <cellStyle name="Warning Text 3" xfId="2070" xr:uid="{00000000-0005-0000-0000-000015080000}"/>
    <cellStyle name="Warning Text 4" xfId="2071" xr:uid="{00000000-0005-0000-0000-000016080000}"/>
    <cellStyle name="Warning Text 5" xfId="2072" xr:uid="{00000000-0005-0000-0000-000017080000}"/>
    <cellStyle name="Warning Text 6" xfId="1041" xr:uid="{00000000-0005-0000-0000-000018080000}"/>
    <cellStyle name="Warning Text 7" xfId="2073" xr:uid="{00000000-0005-0000-0000-00001908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EF"/>
      <rgbColor rgb="0000FFFF"/>
      <rgbColor rgb="00800080"/>
      <rgbColor rgb="00800000"/>
      <rgbColor rgb="00008080"/>
      <rgbColor rgb="000000FF"/>
      <rgbColor rgb="0000CCFF"/>
      <rgbColor rgb="00D9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X21"/>
  <sheetViews>
    <sheetView zoomScaleNormal="100" workbookViewId="0">
      <pane xSplit="2" ySplit="1" topLeftCell="GM2" activePane="bottomRight" state="frozen"/>
      <selection pane="topRight" activeCell="C1" sqref="C1"/>
      <selection pane="bottomLeft" activeCell="A2" sqref="A2"/>
      <selection pane="bottomRight" activeCell="GX22" sqref="GX22"/>
    </sheetView>
  </sheetViews>
  <sheetFormatPr defaultColWidth="12.08984375" defaultRowHeight="14.5"/>
  <cols>
    <col min="1" max="1" width="6.453125" style="2" customWidth="1"/>
    <col min="2" max="2" width="34.54296875" style="2" bestFit="1" customWidth="1"/>
    <col min="3" max="124" width="9.90625" style="3" bestFit="1" customWidth="1"/>
    <col min="125" max="206" width="9.90625" style="2" bestFit="1" customWidth="1"/>
    <col min="207" max="16384" width="12.08984375" style="2"/>
  </cols>
  <sheetData>
    <row r="1" spans="1:206">
      <c r="A1" s="1" t="s">
        <v>151</v>
      </c>
    </row>
    <row r="2" spans="1:206" s="6" customFormat="1">
      <c r="A2" s="4" t="s">
        <v>0</v>
      </c>
      <c r="B2" s="4" t="s">
        <v>1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5" t="s">
        <v>36</v>
      </c>
      <c r="R2" s="5" t="s">
        <v>37</v>
      </c>
      <c r="S2" s="5" t="s">
        <v>38</v>
      </c>
      <c r="T2" s="5" t="s">
        <v>39</v>
      </c>
      <c r="U2" s="5" t="s">
        <v>40</v>
      </c>
      <c r="V2" s="5" t="s">
        <v>41</v>
      </c>
      <c r="W2" s="5" t="s">
        <v>42</v>
      </c>
      <c r="X2" s="5" t="s">
        <v>43</v>
      </c>
      <c r="Y2" s="5" t="s">
        <v>44</v>
      </c>
      <c r="Z2" s="5" t="s">
        <v>45</v>
      </c>
      <c r="AA2" s="5" t="s">
        <v>46</v>
      </c>
      <c r="AB2" s="5" t="s">
        <v>47</v>
      </c>
      <c r="AC2" s="5" t="s">
        <v>48</v>
      </c>
      <c r="AD2" s="5" t="s">
        <v>49</v>
      </c>
      <c r="AE2" s="5" t="s">
        <v>50</v>
      </c>
      <c r="AF2" s="5" t="s">
        <v>51</v>
      </c>
      <c r="AG2" s="5" t="s">
        <v>52</v>
      </c>
      <c r="AH2" s="5" t="s">
        <v>53</v>
      </c>
      <c r="AI2" s="5" t="s">
        <v>54</v>
      </c>
      <c r="AJ2" s="5" t="s">
        <v>55</v>
      </c>
      <c r="AK2" s="5" t="s">
        <v>56</v>
      </c>
      <c r="AL2" s="5" t="s">
        <v>57</v>
      </c>
      <c r="AM2" s="5" t="s">
        <v>58</v>
      </c>
      <c r="AN2" s="5" t="s">
        <v>59</v>
      </c>
      <c r="AO2" s="5" t="s">
        <v>60</v>
      </c>
      <c r="AP2" s="5" t="s">
        <v>61</v>
      </c>
      <c r="AQ2" s="5" t="s">
        <v>62</v>
      </c>
      <c r="AR2" s="5" t="s">
        <v>63</v>
      </c>
      <c r="AS2" s="5" t="s">
        <v>64</v>
      </c>
      <c r="AT2" s="5" t="s">
        <v>65</v>
      </c>
      <c r="AU2" s="5" t="s">
        <v>66</v>
      </c>
      <c r="AV2" s="5" t="s">
        <v>67</v>
      </c>
      <c r="AW2" s="5" t="s">
        <v>68</v>
      </c>
      <c r="AX2" s="5" t="s">
        <v>69</v>
      </c>
      <c r="AY2" s="5" t="s">
        <v>70</v>
      </c>
      <c r="AZ2" s="5" t="s">
        <v>71</v>
      </c>
      <c r="BA2" s="5" t="s">
        <v>72</v>
      </c>
      <c r="BB2" s="5" t="s">
        <v>73</v>
      </c>
      <c r="BC2" s="5" t="s">
        <v>74</v>
      </c>
      <c r="BD2" s="5" t="s">
        <v>75</v>
      </c>
      <c r="BE2" s="5" t="s">
        <v>76</v>
      </c>
      <c r="BF2" s="5" t="s">
        <v>77</v>
      </c>
      <c r="BG2" s="5" t="s">
        <v>78</v>
      </c>
      <c r="BH2" s="5" t="s">
        <v>79</v>
      </c>
      <c r="BI2" s="5" t="s">
        <v>80</v>
      </c>
      <c r="BJ2" s="5" t="s">
        <v>81</v>
      </c>
      <c r="BK2" s="5" t="s">
        <v>82</v>
      </c>
      <c r="BL2" s="5" t="s">
        <v>83</v>
      </c>
      <c r="BM2" s="5" t="s">
        <v>84</v>
      </c>
      <c r="BN2" s="5" t="s">
        <v>85</v>
      </c>
      <c r="BO2" s="5" t="s">
        <v>86</v>
      </c>
      <c r="BP2" s="5" t="s">
        <v>87</v>
      </c>
      <c r="BQ2" s="5" t="s">
        <v>88</v>
      </c>
      <c r="BR2" s="5" t="s">
        <v>89</v>
      </c>
      <c r="BS2" s="5" t="s">
        <v>90</v>
      </c>
      <c r="BT2" s="5" t="s">
        <v>91</v>
      </c>
      <c r="BU2" s="5" t="s">
        <v>92</v>
      </c>
      <c r="BV2" s="5" t="s">
        <v>93</v>
      </c>
      <c r="BW2" s="5" t="s">
        <v>94</v>
      </c>
      <c r="BX2" s="5" t="s">
        <v>95</v>
      </c>
      <c r="BY2" s="5" t="s">
        <v>96</v>
      </c>
      <c r="BZ2" s="5" t="s">
        <v>97</v>
      </c>
      <c r="CA2" s="5" t="s">
        <v>98</v>
      </c>
      <c r="CB2" s="5" t="s">
        <v>99</v>
      </c>
      <c r="CC2" s="5" t="s">
        <v>100</v>
      </c>
      <c r="CD2" s="5" t="s">
        <v>101</v>
      </c>
      <c r="CE2" s="5" t="s">
        <v>102</v>
      </c>
      <c r="CF2" s="5" t="s">
        <v>103</v>
      </c>
      <c r="CG2" s="5" t="s">
        <v>104</v>
      </c>
      <c r="CH2" s="5" t="s">
        <v>105</v>
      </c>
      <c r="CI2" s="5" t="s">
        <v>106</v>
      </c>
      <c r="CJ2" s="5" t="s">
        <v>107</v>
      </c>
      <c r="CK2" s="5" t="s">
        <v>108</v>
      </c>
      <c r="CL2" s="5" t="s">
        <v>109</v>
      </c>
      <c r="CM2" s="5" t="s">
        <v>110</v>
      </c>
      <c r="CN2" s="5" t="s">
        <v>111</v>
      </c>
      <c r="CO2" s="5" t="s">
        <v>112</v>
      </c>
      <c r="CP2" s="5" t="s">
        <v>113</v>
      </c>
      <c r="CQ2" s="5" t="s">
        <v>114</v>
      </c>
      <c r="CR2" s="5" t="s">
        <v>115</v>
      </c>
      <c r="CS2" s="5" t="s">
        <v>116</v>
      </c>
      <c r="CT2" s="5" t="s">
        <v>117</v>
      </c>
      <c r="CU2" s="5" t="s">
        <v>118</v>
      </c>
      <c r="CV2" s="5" t="s">
        <v>119</v>
      </c>
      <c r="CW2" s="5" t="s">
        <v>120</v>
      </c>
      <c r="CX2" s="5" t="s">
        <v>121</v>
      </c>
      <c r="CY2" s="5" t="s">
        <v>122</v>
      </c>
      <c r="CZ2" s="5" t="s">
        <v>123</v>
      </c>
      <c r="DA2" s="5" t="s">
        <v>124</v>
      </c>
      <c r="DB2" s="5" t="s">
        <v>125</v>
      </c>
      <c r="DC2" s="5" t="s">
        <v>126</v>
      </c>
      <c r="DD2" s="5" t="s">
        <v>127</v>
      </c>
      <c r="DE2" s="5" t="s">
        <v>128</v>
      </c>
      <c r="DF2" s="5" t="s">
        <v>129</v>
      </c>
      <c r="DG2" s="5" t="s">
        <v>130</v>
      </c>
      <c r="DH2" s="5" t="s">
        <v>131</v>
      </c>
      <c r="DI2" s="5" t="s">
        <v>132</v>
      </c>
      <c r="DJ2" s="5" t="s">
        <v>133</v>
      </c>
      <c r="DK2" s="5" t="s">
        <v>134</v>
      </c>
      <c r="DL2" s="5" t="s">
        <v>135</v>
      </c>
      <c r="DM2" s="5" t="s">
        <v>136</v>
      </c>
      <c r="DN2" s="5" t="s">
        <v>137</v>
      </c>
      <c r="DO2" s="5" t="s">
        <v>138</v>
      </c>
      <c r="DP2" s="5" t="s">
        <v>139</v>
      </c>
      <c r="DQ2" s="5" t="s">
        <v>140</v>
      </c>
      <c r="DR2" s="5" t="s">
        <v>141</v>
      </c>
      <c r="DS2" s="5" t="s">
        <v>142</v>
      </c>
      <c r="DT2" s="5" t="s">
        <v>143</v>
      </c>
      <c r="DU2" s="5" t="s">
        <v>144</v>
      </c>
      <c r="DV2" s="5" t="s">
        <v>145</v>
      </c>
      <c r="DW2" s="5" t="s">
        <v>146</v>
      </c>
      <c r="DX2" s="5" t="s">
        <v>147</v>
      </c>
      <c r="DY2" s="5" t="s">
        <v>148</v>
      </c>
      <c r="DZ2" s="5" t="s">
        <v>149</v>
      </c>
      <c r="EA2" s="5" t="s">
        <v>150</v>
      </c>
      <c r="EB2" s="5" t="s">
        <v>152</v>
      </c>
      <c r="EC2" s="5" t="s">
        <v>153</v>
      </c>
      <c r="ED2" s="5" t="s">
        <v>154</v>
      </c>
      <c r="EE2" s="5" t="s">
        <v>155</v>
      </c>
      <c r="EF2" s="5" t="s">
        <v>156</v>
      </c>
      <c r="EG2" s="5" t="s">
        <v>157</v>
      </c>
      <c r="EH2" s="5" t="s">
        <v>158</v>
      </c>
      <c r="EI2" s="5" t="s">
        <v>159</v>
      </c>
      <c r="EJ2" s="5" t="s">
        <v>160</v>
      </c>
      <c r="EK2" s="5" t="s">
        <v>161</v>
      </c>
      <c r="EL2" s="5" t="s">
        <v>162</v>
      </c>
      <c r="EM2" s="5" t="s">
        <v>163</v>
      </c>
      <c r="EN2" s="5" t="s">
        <v>164</v>
      </c>
      <c r="EO2" s="5" t="s">
        <v>165</v>
      </c>
      <c r="EP2" s="5" t="s">
        <v>166</v>
      </c>
      <c r="EQ2" s="5" t="s">
        <v>167</v>
      </c>
      <c r="ER2" s="5" t="s">
        <v>176</v>
      </c>
      <c r="ES2" s="5" t="s">
        <v>168</v>
      </c>
      <c r="ET2" s="5" t="s">
        <v>169</v>
      </c>
      <c r="EU2" s="5" t="s">
        <v>170</v>
      </c>
      <c r="EV2" s="5" t="s">
        <v>171</v>
      </c>
      <c r="EW2" s="5" t="s">
        <v>172</v>
      </c>
      <c r="EX2" s="5" t="s">
        <v>173</v>
      </c>
      <c r="EY2" s="5" t="s">
        <v>174</v>
      </c>
      <c r="EZ2" s="5" t="s">
        <v>175</v>
      </c>
      <c r="FA2" s="5" t="s">
        <v>177</v>
      </c>
      <c r="FB2" s="5" t="s">
        <v>178</v>
      </c>
      <c r="FC2" s="5" t="s">
        <v>179</v>
      </c>
      <c r="FD2" s="5" t="s">
        <v>187</v>
      </c>
      <c r="FE2" s="5" t="s">
        <v>180</v>
      </c>
      <c r="FF2" s="5" t="s">
        <v>181</v>
      </c>
      <c r="FG2" s="5" t="s">
        <v>182</v>
      </c>
      <c r="FH2" s="5" t="s">
        <v>183</v>
      </c>
      <c r="FI2" s="5" t="s">
        <v>184</v>
      </c>
      <c r="FJ2" s="5" t="s">
        <v>185</v>
      </c>
      <c r="FK2" s="5" t="s">
        <v>186</v>
      </c>
      <c r="FL2" s="5" t="s">
        <v>238</v>
      </c>
      <c r="FM2" s="5" t="s">
        <v>239</v>
      </c>
      <c r="FN2" s="5" t="s">
        <v>240</v>
      </c>
      <c r="FO2" s="5" t="s">
        <v>243</v>
      </c>
      <c r="FP2" s="5" t="s">
        <v>244</v>
      </c>
      <c r="FQ2" s="5" t="s">
        <v>245</v>
      </c>
      <c r="FR2" s="5" t="s">
        <v>246</v>
      </c>
      <c r="FS2" s="5" t="s">
        <v>247</v>
      </c>
      <c r="FT2" s="5" t="s">
        <v>248</v>
      </c>
      <c r="FU2" s="5" t="s">
        <v>249</v>
      </c>
      <c r="FV2" s="5" t="s">
        <v>250</v>
      </c>
      <c r="FW2" s="5" t="s">
        <v>251</v>
      </c>
      <c r="FX2" s="5" t="s">
        <v>252</v>
      </c>
      <c r="FY2" s="5" t="s">
        <v>253</v>
      </c>
      <c r="FZ2" s="5" t="s">
        <v>254</v>
      </c>
      <c r="GA2" s="5" t="s">
        <v>259</v>
      </c>
      <c r="GB2" s="5" t="s">
        <v>260</v>
      </c>
      <c r="GC2" s="5" t="s">
        <v>261</v>
      </c>
      <c r="GD2" s="5" t="s">
        <v>262</v>
      </c>
      <c r="GE2" s="5" t="s">
        <v>263</v>
      </c>
      <c r="GF2" s="5" t="s">
        <v>264</v>
      </c>
      <c r="GG2" s="5" t="s">
        <v>265</v>
      </c>
      <c r="GH2" s="5" t="s">
        <v>266</v>
      </c>
      <c r="GI2" s="5" t="s">
        <v>268</v>
      </c>
      <c r="GJ2" s="5" t="s">
        <v>269</v>
      </c>
      <c r="GK2" s="5" t="s">
        <v>270</v>
      </c>
      <c r="GL2" s="5" t="s">
        <v>271</v>
      </c>
      <c r="GM2" s="5" t="s">
        <v>275</v>
      </c>
      <c r="GN2" s="5" t="s">
        <v>276</v>
      </c>
      <c r="GO2" s="5" t="s">
        <v>277</v>
      </c>
      <c r="GP2" s="5" t="s">
        <v>278</v>
      </c>
      <c r="GQ2" s="5" t="s">
        <v>279</v>
      </c>
      <c r="GR2" s="5" t="s">
        <v>280</v>
      </c>
      <c r="GS2" s="5" t="s">
        <v>281</v>
      </c>
      <c r="GT2" s="5" t="s">
        <v>282</v>
      </c>
      <c r="GU2" s="5" t="s">
        <v>283</v>
      </c>
      <c r="GV2" s="5" t="s">
        <v>284</v>
      </c>
      <c r="GW2" s="5" t="s">
        <v>285</v>
      </c>
      <c r="GX2" s="5" t="s">
        <v>286</v>
      </c>
    </row>
    <row r="3" spans="1:206">
      <c r="A3" s="7">
        <v>1</v>
      </c>
      <c r="B3" s="8" t="s">
        <v>2</v>
      </c>
      <c r="C3" s="9">
        <v>1269728</v>
      </c>
      <c r="D3" s="9">
        <v>1269728</v>
      </c>
      <c r="E3" s="9">
        <v>1380211</v>
      </c>
      <c r="F3" s="9">
        <v>1380211</v>
      </c>
      <c r="G3" s="9">
        <v>1380558</v>
      </c>
      <c r="H3" s="9">
        <v>1380568</v>
      </c>
      <c r="I3" s="9">
        <v>1380923</v>
      </c>
      <c r="J3" s="9">
        <v>1430943</v>
      </c>
      <c r="K3" s="9">
        <v>1448090</v>
      </c>
      <c r="L3" s="9">
        <v>1461640</v>
      </c>
      <c r="M3" s="9">
        <v>1483842</v>
      </c>
      <c r="N3" s="9">
        <v>1504287</v>
      </c>
      <c r="O3" s="9">
        <v>1520211</v>
      </c>
      <c r="P3" s="9">
        <v>1541659</v>
      </c>
      <c r="Q3" s="9">
        <v>1558862</v>
      </c>
      <c r="R3" s="9">
        <v>1571171</v>
      </c>
      <c r="S3" s="9">
        <v>1578842</v>
      </c>
      <c r="T3" s="9">
        <v>1586081</v>
      </c>
      <c r="U3" s="9">
        <v>1592963</v>
      </c>
      <c r="V3" s="9">
        <v>1600597</v>
      </c>
      <c r="W3" s="10">
        <v>1606613</v>
      </c>
      <c r="X3" s="10">
        <v>1613030</v>
      </c>
      <c r="Y3" s="9">
        <v>1620378</v>
      </c>
      <c r="Z3" s="9">
        <v>1628301</v>
      </c>
      <c r="AA3" s="9">
        <v>1629133</v>
      </c>
      <c r="AB3" s="9">
        <v>1633248</v>
      </c>
      <c r="AC3" s="9">
        <v>1636959</v>
      </c>
      <c r="AD3" s="9">
        <v>1639479</v>
      </c>
      <c r="AE3" s="9">
        <v>1640994</v>
      </c>
      <c r="AF3" s="9">
        <v>1642608</v>
      </c>
      <c r="AG3" s="9">
        <v>1644505</v>
      </c>
      <c r="AH3" s="9">
        <v>1646581</v>
      </c>
      <c r="AI3" s="9">
        <v>1648573</v>
      </c>
      <c r="AJ3" s="9">
        <v>1650915</v>
      </c>
      <c r="AK3" s="9">
        <v>1653734</v>
      </c>
      <c r="AL3" s="9">
        <v>1656650</v>
      </c>
      <c r="AM3" s="9">
        <v>1659584</v>
      </c>
      <c r="AN3" s="9">
        <v>1663071</v>
      </c>
      <c r="AO3" s="9">
        <v>1666347</v>
      </c>
      <c r="AP3" s="9">
        <v>1669014</v>
      </c>
      <c r="AQ3" s="9">
        <v>1670795</v>
      </c>
      <c r="AR3" s="9">
        <v>1672757</v>
      </c>
      <c r="AS3" s="9">
        <v>1674885</v>
      </c>
      <c r="AT3" s="9">
        <v>1678896</v>
      </c>
      <c r="AU3" s="9">
        <v>1681878</v>
      </c>
      <c r="AV3" s="9">
        <v>1686489</v>
      </c>
      <c r="AW3" s="9">
        <v>1690247</v>
      </c>
      <c r="AX3" s="9">
        <v>1694776</v>
      </c>
      <c r="AY3" s="9">
        <v>1698273</v>
      </c>
      <c r="AZ3" s="9">
        <v>1701651</v>
      </c>
      <c r="BA3" s="9">
        <v>1704857</v>
      </c>
      <c r="BB3" s="9">
        <v>1708575</v>
      </c>
      <c r="BC3" s="9">
        <v>1710171</v>
      </c>
      <c r="BD3" s="9">
        <v>1711664</v>
      </c>
      <c r="BE3" s="9">
        <v>1713109</v>
      </c>
      <c r="BF3" s="9">
        <v>1715205</v>
      </c>
      <c r="BG3" s="9">
        <v>1717455</v>
      </c>
      <c r="BH3" s="9">
        <v>1720455</v>
      </c>
      <c r="BI3" s="9">
        <v>1724286</v>
      </c>
      <c r="BJ3" s="9">
        <v>1729058</v>
      </c>
      <c r="BK3" s="9">
        <v>1732941</v>
      </c>
      <c r="BL3" s="9">
        <v>1736638</v>
      </c>
      <c r="BM3" s="9">
        <v>1740126</v>
      </c>
      <c r="BN3" s="9">
        <v>1742671</v>
      </c>
      <c r="BO3" s="9">
        <v>1744173</v>
      </c>
      <c r="BP3" s="9">
        <v>1750960</v>
      </c>
      <c r="BQ3" s="9">
        <v>1752819</v>
      </c>
      <c r="BR3" s="9">
        <v>1754951</v>
      </c>
      <c r="BS3" s="9">
        <v>1757624</v>
      </c>
      <c r="BT3" s="9">
        <v>1766825</v>
      </c>
      <c r="BU3" s="9">
        <v>1772430</v>
      </c>
      <c r="BV3" s="9">
        <v>1781165</v>
      </c>
      <c r="BW3" s="9">
        <v>1786285</v>
      </c>
      <c r="BX3" s="9">
        <v>1790935</v>
      </c>
      <c r="BY3" s="9">
        <v>1795283</v>
      </c>
      <c r="BZ3" s="9">
        <v>1798282</v>
      </c>
      <c r="CA3" s="9">
        <v>1800107</v>
      </c>
      <c r="CB3" s="9">
        <v>1802262</v>
      </c>
      <c r="CC3" s="9">
        <v>1804283</v>
      </c>
      <c r="CD3" s="9">
        <v>1806742</v>
      </c>
      <c r="CE3" s="9">
        <v>1809792</v>
      </c>
      <c r="CF3" s="9">
        <v>1819715</v>
      </c>
      <c r="CG3" s="9">
        <v>1825978</v>
      </c>
      <c r="CH3" s="9">
        <v>1833997</v>
      </c>
      <c r="CI3" s="9">
        <v>1838768</v>
      </c>
      <c r="CJ3" s="9">
        <v>1843258</v>
      </c>
      <c r="CK3" s="9">
        <v>1847424</v>
      </c>
      <c r="CL3" s="9">
        <v>1850145</v>
      </c>
      <c r="CM3" s="9">
        <v>1851803</v>
      </c>
      <c r="CN3" s="9">
        <v>1853753</v>
      </c>
      <c r="CO3" s="9">
        <v>1855762</v>
      </c>
      <c r="CP3" s="9">
        <v>1858310</v>
      </c>
      <c r="CQ3" s="9">
        <v>1861019</v>
      </c>
      <c r="CR3" s="9">
        <v>1867763</v>
      </c>
      <c r="CS3" s="9">
        <v>1873395</v>
      </c>
      <c r="CT3" s="9">
        <v>1881460</v>
      </c>
      <c r="CU3" s="9">
        <v>1886237</v>
      </c>
      <c r="CV3" s="9">
        <v>1890476</v>
      </c>
      <c r="CW3" s="9">
        <v>1894391</v>
      </c>
      <c r="CX3" s="9">
        <v>1897263</v>
      </c>
      <c r="CY3" s="9">
        <v>1898999</v>
      </c>
      <c r="CZ3" s="9">
        <v>1900959</v>
      </c>
      <c r="DA3" s="9">
        <v>1903126</v>
      </c>
      <c r="DB3" s="9">
        <v>1905529</v>
      </c>
      <c r="DC3" s="9">
        <v>1907977</v>
      </c>
      <c r="DD3" s="9">
        <v>1912105</v>
      </c>
      <c r="DE3" s="9">
        <v>1916343</v>
      </c>
      <c r="DF3" s="9">
        <v>1921937</v>
      </c>
      <c r="DG3" s="9">
        <v>1926855</v>
      </c>
      <c r="DH3" s="9">
        <v>1930368</v>
      </c>
      <c r="DI3" s="9">
        <v>1933556</v>
      </c>
      <c r="DJ3" s="9">
        <v>1935989</v>
      </c>
      <c r="DK3" s="9">
        <v>1937340</v>
      </c>
      <c r="DL3" s="9">
        <v>1939083</v>
      </c>
      <c r="DM3" s="9">
        <v>1940859</v>
      </c>
      <c r="DN3" s="9">
        <v>1943045</v>
      </c>
      <c r="DO3" s="9">
        <v>1944838</v>
      </c>
      <c r="DP3" s="9">
        <v>1947125</v>
      </c>
      <c r="DQ3" s="9">
        <v>1951039</v>
      </c>
      <c r="DR3" s="9">
        <v>1956995</v>
      </c>
      <c r="DS3" s="9">
        <v>1960719</v>
      </c>
      <c r="DT3" s="9">
        <v>1963917</v>
      </c>
      <c r="DU3" s="9">
        <v>1966718</v>
      </c>
      <c r="DV3" s="9">
        <v>1968859</v>
      </c>
      <c r="DW3" s="9">
        <v>1969906</v>
      </c>
      <c r="DX3" s="9">
        <v>1971648</v>
      </c>
      <c r="DY3" s="9">
        <v>1973209</v>
      </c>
      <c r="DZ3" s="9">
        <v>1974707</v>
      </c>
      <c r="EA3" s="9">
        <v>1976132</v>
      </c>
      <c r="EB3" s="9">
        <v>1977953</v>
      </c>
      <c r="EC3" s="9">
        <v>1981359</v>
      </c>
      <c r="ED3" s="9">
        <v>1986101</v>
      </c>
      <c r="EE3" s="9">
        <v>1988868</v>
      </c>
      <c r="EF3" s="9">
        <v>1991668</v>
      </c>
      <c r="EG3" s="9">
        <v>1994223</v>
      </c>
      <c r="EH3" s="9">
        <v>1996132</v>
      </c>
      <c r="EI3" s="9">
        <v>1997130</v>
      </c>
      <c r="EJ3" s="9">
        <v>1998822</v>
      </c>
      <c r="EK3" s="9">
        <v>2000546</v>
      </c>
      <c r="EL3" s="9">
        <v>2002198</v>
      </c>
      <c r="EM3" s="9">
        <v>2003672</v>
      </c>
      <c r="EN3" s="9">
        <v>2006087</v>
      </c>
      <c r="EO3" s="9">
        <v>2010237</v>
      </c>
      <c r="EP3" s="9">
        <v>2015665</v>
      </c>
      <c r="EQ3" s="9">
        <v>2018804</v>
      </c>
      <c r="ER3" s="9">
        <v>2021882</v>
      </c>
      <c r="ES3" s="9">
        <v>2024524</v>
      </c>
      <c r="ET3" s="9">
        <v>2026423</v>
      </c>
      <c r="EU3" s="9">
        <v>2027444</v>
      </c>
      <c r="EV3" s="9">
        <v>2028638</v>
      </c>
      <c r="EW3" s="9">
        <v>2030474</v>
      </c>
      <c r="EX3" s="9">
        <v>2031823</v>
      </c>
      <c r="EY3" s="9">
        <v>2032449</v>
      </c>
      <c r="EZ3" s="9">
        <v>2033176</v>
      </c>
      <c r="FA3" s="9">
        <v>2035215</v>
      </c>
      <c r="FB3" s="9">
        <v>2038703</v>
      </c>
      <c r="FC3" s="9">
        <v>2040973</v>
      </c>
      <c r="FD3" s="9">
        <v>2043348</v>
      </c>
      <c r="FE3" s="9">
        <v>2045244</v>
      </c>
      <c r="FF3" s="9">
        <v>2046440</v>
      </c>
      <c r="FG3" s="9">
        <v>2047193</v>
      </c>
      <c r="FH3" s="9">
        <v>2048378.0000000002</v>
      </c>
      <c r="FI3" s="9">
        <v>2049475</v>
      </c>
      <c r="FJ3" s="9">
        <v>2050850</v>
      </c>
      <c r="FK3" s="9">
        <v>2052150.9999999998</v>
      </c>
      <c r="FL3" s="9">
        <v>2053516.9999999998</v>
      </c>
      <c r="FM3" s="9">
        <v>2055984</v>
      </c>
      <c r="FN3" s="9">
        <v>2060322</v>
      </c>
      <c r="FO3" s="9">
        <v>2063281</v>
      </c>
      <c r="FP3" s="9">
        <v>2065987</v>
      </c>
      <c r="FQ3" s="9">
        <v>2068051</v>
      </c>
      <c r="FR3" s="9">
        <v>2069476.9999999998</v>
      </c>
      <c r="FS3" s="9">
        <v>2070159</v>
      </c>
      <c r="FT3" s="9">
        <v>2071478</v>
      </c>
      <c r="FU3" s="9">
        <v>2072721</v>
      </c>
      <c r="FV3" s="9">
        <v>2074081.9999999998</v>
      </c>
      <c r="FW3" s="9">
        <v>2075313</v>
      </c>
      <c r="FX3" s="9">
        <v>2076962</v>
      </c>
      <c r="FY3" s="9">
        <v>2080379</v>
      </c>
      <c r="FZ3" s="9">
        <v>2084793.9999999998</v>
      </c>
      <c r="GA3" s="9">
        <v>2087206.0000000002</v>
      </c>
      <c r="GB3" s="9">
        <v>2094117.0000000002</v>
      </c>
      <c r="GC3" s="9">
        <v>2095967</v>
      </c>
      <c r="GD3" s="9">
        <v>2097218</v>
      </c>
      <c r="GE3" s="9">
        <v>2098263</v>
      </c>
      <c r="GF3" s="9">
        <v>2099270</v>
      </c>
      <c r="GG3" s="9">
        <v>2100179</v>
      </c>
      <c r="GH3" s="9">
        <v>2100740</v>
      </c>
      <c r="GI3" s="9">
        <v>2100318</v>
      </c>
      <c r="GJ3" s="9">
        <v>2100386</v>
      </c>
      <c r="GK3" s="9">
        <v>2102416</v>
      </c>
      <c r="GL3" s="9">
        <v>2106834</v>
      </c>
      <c r="GM3" s="9">
        <v>2108565</v>
      </c>
      <c r="GN3" s="9">
        <v>2109749</v>
      </c>
      <c r="GO3" s="9">
        <v>2110403</v>
      </c>
      <c r="GP3" s="9">
        <v>2111018</v>
      </c>
      <c r="GQ3" s="9">
        <v>2110910</v>
      </c>
      <c r="GR3" s="9">
        <v>2111487</v>
      </c>
      <c r="GS3" s="9">
        <v>2112231</v>
      </c>
      <c r="GT3" s="9">
        <v>2112506</v>
      </c>
      <c r="GU3" s="9">
        <v>2113139</v>
      </c>
      <c r="GV3" s="9">
        <v>2113689</v>
      </c>
      <c r="GW3" s="9">
        <v>2115570</v>
      </c>
      <c r="GX3" s="9">
        <v>2118429</v>
      </c>
    </row>
    <row r="4" spans="1:206">
      <c r="A4" s="7">
        <v>2</v>
      </c>
      <c r="B4" s="8" t="s">
        <v>3</v>
      </c>
      <c r="C4" s="9">
        <v>980229</v>
      </c>
      <c r="D4" s="9">
        <v>980229</v>
      </c>
      <c r="E4" s="9">
        <v>1065521</v>
      </c>
      <c r="F4" s="9">
        <v>1065521</v>
      </c>
      <c r="G4" s="9">
        <v>1065868</v>
      </c>
      <c r="H4" s="9">
        <v>1067232</v>
      </c>
      <c r="I4" s="9">
        <v>1067348</v>
      </c>
      <c r="J4" s="9">
        <v>1102712</v>
      </c>
      <c r="K4" s="9">
        <v>1115512</v>
      </c>
      <c r="L4" s="9">
        <v>1128321</v>
      </c>
      <c r="M4" s="9">
        <v>1141682</v>
      </c>
      <c r="N4" s="9">
        <v>1158208</v>
      </c>
      <c r="O4" s="9">
        <v>1170680</v>
      </c>
      <c r="P4" s="9">
        <v>1185615</v>
      </c>
      <c r="Q4" s="9">
        <v>1199059</v>
      </c>
      <c r="R4" s="9">
        <v>1208813</v>
      </c>
      <c r="S4" s="9">
        <v>1213555</v>
      </c>
      <c r="T4" s="9">
        <v>1219498</v>
      </c>
      <c r="U4" s="9">
        <v>1225311</v>
      </c>
      <c r="V4" s="9">
        <v>1230061</v>
      </c>
      <c r="W4" s="10">
        <v>1235365</v>
      </c>
      <c r="X4" s="10">
        <v>1240950</v>
      </c>
      <c r="Y4" s="9">
        <v>1248036</v>
      </c>
      <c r="Z4" s="9">
        <v>1255868</v>
      </c>
      <c r="AA4" s="9">
        <v>1257083</v>
      </c>
      <c r="AB4" s="9">
        <v>1261545</v>
      </c>
      <c r="AC4" s="9">
        <v>1265909</v>
      </c>
      <c r="AD4" s="9">
        <v>1269109</v>
      </c>
      <c r="AE4" s="9">
        <v>1271572</v>
      </c>
      <c r="AF4" s="9">
        <v>1273858</v>
      </c>
      <c r="AG4" s="9">
        <v>1276566</v>
      </c>
      <c r="AH4" s="9">
        <v>1279519</v>
      </c>
      <c r="AI4" s="9">
        <v>1282523</v>
      </c>
      <c r="AJ4" s="9">
        <v>1285999</v>
      </c>
      <c r="AK4" s="9">
        <v>1292956</v>
      </c>
      <c r="AL4" s="9">
        <v>1299612</v>
      </c>
      <c r="AM4" s="9">
        <v>1304711</v>
      </c>
      <c r="AN4" s="9">
        <v>1310188</v>
      </c>
      <c r="AO4" s="9">
        <v>1313822</v>
      </c>
      <c r="AP4" s="9">
        <v>1316454</v>
      </c>
      <c r="AQ4" s="9">
        <v>1318114</v>
      </c>
      <c r="AR4" s="9">
        <v>1320014</v>
      </c>
      <c r="AS4" s="9">
        <v>1322044</v>
      </c>
      <c r="AT4" s="9">
        <v>1326145</v>
      </c>
      <c r="AU4" s="9">
        <v>1328835</v>
      </c>
      <c r="AV4" s="9">
        <v>1333242</v>
      </c>
      <c r="AW4" s="9">
        <v>1337212</v>
      </c>
      <c r="AX4" s="9">
        <v>1341010</v>
      </c>
      <c r="AY4" s="9">
        <v>1343697</v>
      </c>
      <c r="AZ4" s="9">
        <v>1346915</v>
      </c>
      <c r="BA4" s="9">
        <v>1349724</v>
      </c>
      <c r="BB4" s="9">
        <v>1353090</v>
      </c>
      <c r="BC4" s="9">
        <v>1354420</v>
      </c>
      <c r="BD4" s="9">
        <v>1355764</v>
      </c>
      <c r="BE4" s="9">
        <v>1356905</v>
      </c>
      <c r="BF4" s="9">
        <v>1358566</v>
      </c>
      <c r="BG4" s="9">
        <v>1360318</v>
      </c>
      <c r="BH4" s="9">
        <v>1362538</v>
      </c>
      <c r="BI4" s="9">
        <v>1365211</v>
      </c>
      <c r="BJ4" s="9">
        <v>1368805</v>
      </c>
      <c r="BK4" s="9">
        <v>1372203</v>
      </c>
      <c r="BL4" s="9">
        <v>1375592</v>
      </c>
      <c r="BM4" s="9">
        <v>1378688</v>
      </c>
      <c r="BN4" s="9">
        <v>1380799</v>
      </c>
      <c r="BO4" s="9">
        <v>1382154</v>
      </c>
      <c r="BP4" s="9">
        <v>1384023</v>
      </c>
      <c r="BQ4" s="9">
        <v>1385460</v>
      </c>
      <c r="BR4" s="9">
        <v>1387064</v>
      </c>
      <c r="BS4" s="9">
        <v>1388851</v>
      </c>
      <c r="BT4" s="9">
        <v>1390625</v>
      </c>
      <c r="BU4" s="9">
        <v>1392903</v>
      </c>
      <c r="BV4" s="9">
        <v>1397320</v>
      </c>
      <c r="BW4" s="9">
        <v>1400292</v>
      </c>
      <c r="BX4" s="9">
        <v>1404111</v>
      </c>
      <c r="BY4" s="9">
        <v>1407904</v>
      </c>
      <c r="BZ4" s="9">
        <v>1410492</v>
      </c>
      <c r="CA4" s="9">
        <v>1411846</v>
      </c>
      <c r="CB4" s="9">
        <v>1413508</v>
      </c>
      <c r="CC4" s="9">
        <v>1415168</v>
      </c>
      <c r="CD4" s="9">
        <v>1417239</v>
      </c>
      <c r="CE4" s="9">
        <v>1419248</v>
      </c>
      <c r="CF4" s="9">
        <v>1421453</v>
      </c>
      <c r="CG4" s="9">
        <v>1424547</v>
      </c>
      <c r="CH4" s="9">
        <v>1429914</v>
      </c>
      <c r="CI4" s="9">
        <v>1433405</v>
      </c>
      <c r="CJ4" s="9">
        <v>1437293</v>
      </c>
      <c r="CK4" s="9">
        <v>1441053</v>
      </c>
      <c r="CL4" s="9">
        <v>1443477</v>
      </c>
      <c r="CM4" s="9">
        <v>1444864</v>
      </c>
      <c r="CN4" s="9">
        <v>1445918</v>
      </c>
      <c r="CO4" s="9">
        <v>1447698</v>
      </c>
      <c r="CP4" s="9">
        <v>1449884</v>
      </c>
      <c r="CQ4" s="9">
        <v>1451962</v>
      </c>
      <c r="CR4" s="9">
        <v>1454377</v>
      </c>
      <c r="CS4" s="9">
        <v>1457978</v>
      </c>
      <c r="CT4" s="9">
        <v>1464425</v>
      </c>
      <c r="CU4" s="9">
        <v>1468362</v>
      </c>
      <c r="CV4" s="9">
        <v>1472370</v>
      </c>
      <c r="CW4" s="9">
        <v>1476066</v>
      </c>
      <c r="CX4" s="9">
        <v>1478788</v>
      </c>
      <c r="CY4" s="9">
        <v>1480376</v>
      </c>
      <c r="CZ4" s="9">
        <v>1482238</v>
      </c>
      <c r="DA4" s="9">
        <v>1484181</v>
      </c>
      <c r="DB4" s="9">
        <v>1486368</v>
      </c>
      <c r="DC4" s="9">
        <v>1488501</v>
      </c>
      <c r="DD4" s="9">
        <v>1490478</v>
      </c>
      <c r="DE4" s="9">
        <v>1494040</v>
      </c>
      <c r="DF4" s="9">
        <v>1499010</v>
      </c>
      <c r="DG4" s="9">
        <v>1503662</v>
      </c>
      <c r="DH4" s="9">
        <v>1507088</v>
      </c>
      <c r="DI4" s="9">
        <v>1510165</v>
      </c>
      <c r="DJ4" s="9">
        <v>1512490</v>
      </c>
      <c r="DK4" s="9">
        <v>1513709</v>
      </c>
      <c r="DL4" s="9">
        <v>1515356</v>
      </c>
      <c r="DM4" s="9">
        <v>1517052</v>
      </c>
      <c r="DN4" s="9">
        <v>1519123</v>
      </c>
      <c r="DO4" s="9">
        <v>1520739</v>
      </c>
      <c r="DP4" s="9">
        <v>1522820</v>
      </c>
      <c r="DQ4" s="9">
        <v>1526606</v>
      </c>
      <c r="DR4" s="9">
        <v>1532456</v>
      </c>
      <c r="DS4" s="9">
        <v>1536125</v>
      </c>
      <c r="DT4" s="9">
        <v>1539329</v>
      </c>
      <c r="DU4" s="9">
        <v>1542041</v>
      </c>
      <c r="DV4" s="9">
        <v>1544114</v>
      </c>
      <c r="DW4" s="9">
        <v>1545105</v>
      </c>
      <c r="DX4" s="9">
        <v>1546655</v>
      </c>
      <c r="DY4" s="9">
        <v>1548039</v>
      </c>
      <c r="DZ4" s="9">
        <v>1549389</v>
      </c>
      <c r="EA4" s="9">
        <v>1550787</v>
      </c>
      <c r="EB4" s="9">
        <v>1552557</v>
      </c>
      <c r="EC4" s="9">
        <v>1555915</v>
      </c>
      <c r="ED4" s="9">
        <v>1560583</v>
      </c>
      <c r="EE4" s="9">
        <v>1563319</v>
      </c>
      <c r="EF4" s="9">
        <v>1566115</v>
      </c>
      <c r="EG4" s="9">
        <v>1568636</v>
      </c>
      <c r="EH4" s="9">
        <v>1570515</v>
      </c>
      <c r="EI4" s="9">
        <v>1571463</v>
      </c>
      <c r="EJ4" s="9">
        <v>1573098</v>
      </c>
      <c r="EK4" s="9">
        <v>1574788</v>
      </c>
      <c r="EL4" s="9">
        <v>1575657</v>
      </c>
      <c r="EM4" s="9">
        <v>1577088</v>
      </c>
      <c r="EN4" s="9">
        <v>1579465</v>
      </c>
      <c r="EO4" s="9">
        <v>1583592</v>
      </c>
      <c r="EP4" s="9">
        <v>1589057</v>
      </c>
      <c r="EQ4" s="9">
        <v>1592156</v>
      </c>
      <c r="ER4" s="9">
        <v>1595191</v>
      </c>
      <c r="ES4" s="9">
        <v>1597675</v>
      </c>
      <c r="ET4" s="9">
        <v>1599500</v>
      </c>
      <c r="EU4" s="9">
        <v>1600558</v>
      </c>
      <c r="EV4" s="9">
        <v>1601752</v>
      </c>
      <c r="EW4" s="9">
        <v>1603560</v>
      </c>
      <c r="EX4" s="9">
        <v>1604883</v>
      </c>
      <c r="EY4" s="9">
        <v>1605527</v>
      </c>
      <c r="EZ4" s="9">
        <v>1606260</v>
      </c>
      <c r="FA4" s="9">
        <v>1608316</v>
      </c>
      <c r="FB4" s="9">
        <v>1611778</v>
      </c>
      <c r="FC4" s="9">
        <v>1614087</v>
      </c>
      <c r="FD4" s="9">
        <v>1616466</v>
      </c>
      <c r="FE4" s="9">
        <v>1618361</v>
      </c>
      <c r="FF4" s="9">
        <v>1619577</v>
      </c>
      <c r="FG4" s="9">
        <v>1620320</v>
      </c>
      <c r="FH4" s="9">
        <v>1621516</v>
      </c>
      <c r="FI4" s="9">
        <v>1622648</v>
      </c>
      <c r="FJ4" s="9">
        <v>1624002</v>
      </c>
      <c r="FK4" s="9">
        <v>1625286</v>
      </c>
      <c r="FL4" s="9">
        <v>1626698</v>
      </c>
      <c r="FM4" s="9">
        <v>1629160</v>
      </c>
      <c r="FN4" s="9">
        <v>1633410</v>
      </c>
      <c r="FO4" s="9">
        <v>1636382</v>
      </c>
      <c r="FP4" s="9">
        <v>1639090</v>
      </c>
      <c r="FQ4" s="9">
        <v>1641042</v>
      </c>
      <c r="FR4" s="9">
        <v>1642503</v>
      </c>
      <c r="FS4" s="9">
        <v>1643331</v>
      </c>
      <c r="FT4" s="9">
        <v>1644745</v>
      </c>
      <c r="FU4" s="9">
        <v>1645980</v>
      </c>
      <c r="FV4" s="9">
        <v>1647340</v>
      </c>
      <c r="FW4" s="9">
        <v>1648566</v>
      </c>
      <c r="FX4" s="9">
        <v>1650265</v>
      </c>
      <c r="FY4" s="9">
        <v>1653743</v>
      </c>
      <c r="FZ4" s="9">
        <v>1658196</v>
      </c>
      <c r="GA4" s="9">
        <v>1660733</v>
      </c>
      <c r="GB4" s="9">
        <v>1667619</v>
      </c>
      <c r="GC4" s="9">
        <v>1669495</v>
      </c>
      <c r="GD4" s="9">
        <v>1670851</v>
      </c>
      <c r="GE4" s="9">
        <v>1671824</v>
      </c>
      <c r="GF4" s="9">
        <v>1672977</v>
      </c>
      <c r="GG4" s="9">
        <v>1673721</v>
      </c>
      <c r="GH4" s="9">
        <v>1673375</v>
      </c>
      <c r="GI4" s="9">
        <v>1672413</v>
      </c>
      <c r="GJ4" s="9">
        <v>1672646</v>
      </c>
      <c r="GK4" s="9">
        <v>1674760</v>
      </c>
      <c r="GL4" s="9">
        <v>1679194</v>
      </c>
      <c r="GM4" s="9">
        <v>1681269</v>
      </c>
      <c r="GN4" s="9">
        <v>1683318</v>
      </c>
      <c r="GO4" s="9">
        <v>1684751</v>
      </c>
      <c r="GP4" s="9">
        <v>1685806</v>
      </c>
      <c r="GQ4" s="9">
        <v>1686392</v>
      </c>
      <c r="GR4" s="9">
        <v>1687159</v>
      </c>
      <c r="GS4" s="9">
        <v>1687832</v>
      </c>
      <c r="GT4" s="9">
        <v>1688317</v>
      </c>
      <c r="GU4" s="9">
        <v>1688893</v>
      </c>
      <c r="GV4" s="9">
        <v>1689645</v>
      </c>
      <c r="GW4" s="9">
        <v>1691671</v>
      </c>
      <c r="GX4" s="9">
        <v>1694841</v>
      </c>
    </row>
    <row r="5" spans="1:206">
      <c r="A5" s="7">
        <v>3</v>
      </c>
      <c r="B5" s="8" t="s">
        <v>4</v>
      </c>
      <c r="C5" s="9">
        <v>240222</v>
      </c>
      <c r="D5" s="9">
        <v>240222</v>
      </c>
      <c r="E5" s="9">
        <v>261125</v>
      </c>
      <c r="F5" s="9">
        <v>261125</v>
      </c>
      <c r="G5" s="9">
        <v>261471.99999999997</v>
      </c>
      <c r="H5" s="9">
        <v>261701.00000000003</v>
      </c>
      <c r="I5" s="9">
        <v>261764</v>
      </c>
      <c r="J5" s="9">
        <v>270643</v>
      </c>
      <c r="K5" s="9">
        <v>273484</v>
      </c>
      <c r="L5" s="9">
        <v>276182</v>
      </c>
      <c r="M5" s="9">
        <v>279096</v>
      </c>
      <c r="N5" s="9">
        <v>282537</v>
      </c>
      <c r="O5" s="9">
        <v>285117</v>
      </c>
      <c r="P5" s="9">
        <v>288651</v>
      </c>
      <c r="Q5" s="9">
        <v>291695</v>
      </c>
      <c r="R5" s="9">
        <v>293931</v>
      </c>
      <c r="S5" s="9">
        <v>295220</v>
      </c>
      <c r="T5" s="9">
        <v>296504</v>
      </c>
      <c r="U5" s="9">
        <v>297757</v>
      </c>
      <c r="V5" s="9">
        <v>298924</v>
      </c>
      <c r="W5" s="10">
        <v>300015</v>
      </c>
      <c r="X5" s="10">
        <v>301164</v>
      </c>
      <c r="Y5" s="9">
        <v>302498</v>
      </c>
      <c r="Z5" s="9">
        <v>303827</v>
      </c>
      <c r="AA5" s="9">
        <v>304255</v>
      </c>
      <c r="AB5" s="9">
        <v>307891</v>
      </c>
      <c r="AC5" s="9">
        <v>311125</v>
      </c>
      <c r="AD5" s="9">
        <v>313306</v>
      </c>
      <c r="AE5" s="9">
        <v>314590</v>
      </c>
      <c r="AF5" s="9">
        <v>315847</v>
      </c>
      <c r="AG5" s="9">
        <v>317333</v>
      </c>
      <c r="AH5" s="9">
        <v>319071</v>
      </c>
      <c r="AI5" s="9">
        <v>320763</v>
      </c>
      <c r="AJ5" s="9">
        <v>322572</v>
      </c>
      <c r="AK5" s="9">
        <v>324686</v>
      </c>
      <c r="AL5" s="9">
        <v>326879</v>
      </c>
      <c r="AM5" s="9">
        <v>328912</v>
      </c>
      <c r="AN5" s="9">
        <v>332120</v>
      </c>
      <c r="AO5" s="9">
        <v>334933</v>
      </c>
      <c r="AP5" s="9">
        <v>337085</v>
      </c>
      <c r="AQ5" s="9">
        <v>338421</v>
      </c>
      <c r="AR5" s="9">
        <v>340083</v>
      </c>
      <c r="AS5" s="9">
        <v>341688</v>
      </c>
      <c r="AT5" s="9">
        <v>345318</v>
      </c>
      <c r="AU5" s="9">
        <v>347681</v>
      </c>
      <c r="AV5" s="9">
        <v>351752</v>
      </c>
      <c r="AW5" s="9">
        <v>354829</v>
      </c>
      <c r="AX5" s="9">
        <v>358284</v>
      </c>
      <c r="AY5" s="9">
        <v>361036</v>
      </c>
      <c r="AZ5" s="9">
        <v>364351</v>
      </c>
      <c r="BA5" s="9">
        <v>367240</v>
      </c>
      <c r="BB5" s="9">
        <v>370695</v>
      </c>
      <c r="BC5" s="9">
        <v>372049</v>
      </c>
      <c r="BD5" s="9">
        <v>373360</v>
      </c>
      <c r="BE5" s="9">
        <v>374529</v>
      </c>
      <c r="BF5" s="9">
        <v>376248</v>
      </c>
      <c r="BG5" s="9">
        <v>378089</v>
      </c>
      <c r="BH5" s="9">
        <v>380391</v>
      </c>
      <c r="BI5" s="9">
        <v>383117</v>
      </c>
      <c r="BJ5" s="9">
        <v>386912</v>
      </c>
      <c r="BK5" s="9">
        <v>390415</v>
      </c>
      <c r="BL5" s="9">
        <v>825845</v>
      </c>
      <c r="BM5" s="9">
        <v>828916</v>
      </c>
      <c r="BN5" s="9">
        <v>831180</v>
      </c>
      <c r="BO5" s="9">
        <v>832384</v>
      </c>
      <c r="BP5" s="9">
        <v>834565</v>
      </c>
      <c r="BQ5" s="9">
        <v>835927</v>
      </c>
      <c r="BR5" s="9">
        <v>837445</v>
      </c>
      <c r="BS5" s="9">
        <v>839234</v>
      </c>
      <c r="BT5" s="9">
        <v>841016</v>
      </c>
      <c r="BU5" s="9">
        <v>843331</v>
      </c>
      <c r="BV5" s="9">
        <v>847777</v>
      </c>
      <c r="BW5" s="9">
        <v>850801</v>
      </c>
      <c r="BX5" s="9">
        <v>854623</v>
      </c>
      <c r="BY5" s="9">
        <v>858424</v>
      </c>
      <c r="BZ5" s="9">
        <v>860970</v>
      </c>
      <c r="CA5" s="9">
        <v>862300</v>
      </c>
      <c r="CB5" s="9">
        <v>863940</v>
      </c>
      <c r="CC5" s="9">
        <v>865571</v>
      </c>
      <c r="CD5" s="9">
        <v>867627</v>
      </c>
      <c r="CE5" s="9">
        <v>869635</v>
      </c>
      <c r="CF5" s="9">
        <v>871871</v>
      </c>
      <c r="CG5" s="9">
        <v>874942</v>
      </c>
      <c r="CH5" s="9">
        <v>880300</v>
      </c>
      <c r="CI5" s="9">
        <v>883824</v>
      </c>
      <c r="CJ5" s="9">
        <v>887739</v>
      </c>
      <c r="CK5" s="9">
        <v>891529</v>
      </c>
      <c r="CL5" s="9">
        <v>893954</v>
      </c>
      <c r="CM5" s="9">
        <v>895327</v>
      </c>
      <c r="CN5" s="9">
        <v>897120</v>
      </c>
      <c r="CO5" s="9">
        <v>898686</v>
      </c>
      <c r="CP5" s="9">
        <v>900889</v>
      </c>
      <c r="CQ5" s="9">
        <v>902993</v>
      </c>
      <c r="CR5" s="9">
        <v>905439</v>
      </c>
      <c r="CS5" s="9">
        <v>909056</v>
      </c>
      <c r="CT5" s="9">
        <v>915524</v>
      </c>
      <c r="CU5" s="9">
        <v>919462</v>
      </c>
      <c r="CV5" s="9">
        <v>923497</v>
      </c>
      <c r="CW5" s="9">
        <v>927214</v>
      </c>
      <c r="CX5" s="9">
        <v>929900</v>
      </c>
      <c r="CY5" s="9">
        <v>931503</v>
      </c>
      <c r="CZ5" s="9">
        <v>933339</v>
      </c>
      <c r="DA5" s="9">
        <v>935178</v>
      </c>
      <c r="DB5" s="9">
        <v>937388</v>
      </c>
      <c r="DC5" s="9">
        <v>939521</v>
      </c>
      <c r="DD5" s="9">
        <v>941544</v>
      </c>
      <c r="DE5" s="9">
        <v>945147</v>
      </c>
      <c r="DF5" s="9">
        <v>950140</v>
      </c>
      <c r="DG5" s="9">
        <v>954793</v>
      </c>
      <c r="DH5" s="9">
        <v>958243</v>
      </c>
      <c r="DI5" s="9">
        <v>961354</v>
      </c>
      <c r="DJ5" s="9">
        <v>963712</v>
      </c>
      <c r="DK5" s="9">
        <v>964988</v>
      </c>
      <c r="DL5" s="9">
        <v>966685</v>
      </c>
      <c r="DM5" s="9">
        <v>968327</v>
      </c>
      <c r="DN5" s="9">
        <v>970402</v>
      </c>
      <c r="DO5" s="9">
        <v>972012</v>
      </c>
      <c r="DP5" s="9">
        <v>974275</v>
      </c>
      <c r="DQ5" s="9">
        <v>978118</v>
      </c>
      <c r="DR5" s="9">
        <v>984017</v>
      </c>
      <c r="DS5" s="9">
        <v>987722</v>
      </c>
      <c r="DT5" s="9">
        <v>990949</v>
      </c>
      <c r="DU5" s="9">
        <v>993710</v>
      </c>
      <c r="DV5" s="9">
        <v>995829</v>
      </c>
      <c r="DW5" s="9">
        <v>996872</v>
      </c>
      <c r="DX5" s="9">
        <v>998301</v>
      </c>
      <c r="DY5" s="9">
        <v>999770</v>
      </c>
      <c r="DZ5" s="9">
        <v>1001263</v>
      </c>
      <c r="EA5" s="9">
        <v>1002640</v>
      </c>
      <c r="EB5" s="9">
        <v>1004461</v>
      </c>
      <c r="EC5" s="9">
        <v>1007877</v>
      </c>
      <c r="ED5" s="9">
        <v>1012614</v>
      </c>
      <c r="EE5" s="9">
        <v>1015391</v>
      </c>
      <c r="EF5" s="9">
        <v>1018220</v>
      </c>
      <c r="EG5" s="9">
        <v>1020776</v>
      </c>
      <c r="EH5" s="9">
        <v>1022710</v>
      </c>
      <c r="EI5" s="9">
        <v>1023694</v>
      </c>
      <c r="EJ5" s="9">
        <v>1025372.0000000001</v>
      </c>
      <c r="EK5" s="9">
        <v>1027082.0000000001</v>
      </c>
      <c r="EL5" s="9">
        <v>1028777</v>
      </c>
      <c r="EM5" s="9">
        <v>1030257.0000000001</v>
      </c>
      <c r="EN5" s="9">
        <v>1032669.0000000001</v>
      </c>
      <c r="EO5" s="9">
        <v>1036848.9999999999</v>
      </c>
      <c r="EP5" s="9">
        <v>1042361.0000000001</v>
      </c>
      <c r="EQ5" s="9">
        <v>1045512.9999999999</v>
      </c>
      <c r="ER5" s="9">
        <v>1048616</v>
      </c>
      <c r="ES5" s="9">
        <v>1051221</v>
      </c>
      <c r="ET5" s="9">
        <v>1053120</v>
      </c>
      <c r="EU5" s="9">
        <v>1054238</v>
      </c>
      <c r="EV5" s="9">
        <v>1055501</v>
      </c>
      <c r="EW5" s="9">
        <v>1057393</v>
      </c>
      <c r="EX5" s="9">
        <v>1058793</v>
      </c>
      <c r="EY5" s="9">
        <v>1059505</v>
      </c>
      <c r="EZ5" s="9">
        <v>1060341</v>
      </c>
      <c r="FA5" s="9">
        <v>1062454</v>
      </c>
      <c r="FB5" s="9">
        <v>1066010</v>
      </c>
      <c r="FC5" s="9">
        <v>1068376</v>
      </c>
      <c r="FD5" s="9">
        <v>1070793</v>
      </c>
      <c r="FE5" s="9">
        <v>1072743</v>
      </c>
      <c r="FF5" s="9">
        <v>1074115</v>
      </c>
      <c r="FG5" s="9">
        <v>1074931</v>
      </c>
      <c r="FH5" s="9">
        <v>1076249</v>
      </c>
      <c r="FI5" s="9">
        <v>1077463</v>
      </c>
      <c r="FJ5" s="9">
        <v>1078929</v>
      </c>
      <c r="FK5" s="9">
        <v>1080315</v>
      </c>
      <c r="FL5" s="9">
        <v>1081825</v>
      </c>
      <c r="FM5" s="9">
        <v>1084382</v>
      </c>
      <c r="FN5" s="9">
        <v>1088825</v>
      </c>
      <c r="FO5" s="9">
        <v>1091904</v>
      </c>
      <c r="FP5" s="9">
        <v>1094694</v>
      </c>
      <c r="FQ5" s="9">
        <v>1096780</v>
      </c>
      <c r="FR5" s="9">
        <v>1098315</v>
      </c>
      <c r="FS5" s="9">
        <v>1099215</v>
      </c>
      <c r="FT5" s="9">
        <v>1100728</v>
      </c>
      <c r="FU5" s="9">
        <v>1102074</v>
      </c>
      <c r="FV5" s="9">
        <v>1103525</v>
      </c>
      <c r="FW5" s="9">
        <v>1104843</v>
      </c>
      <c r="FX5" s="9">
        <v>1106641</v>
      </c>
      <c r="FY5" s="9">
        <v>1110241</v>
      </c>
      <c r="FZ5" s="9">
        <v>1096250</v>
      </c>
      <c r="GA5" s="9">
        <v>1098868</v>
      </c>
      <c r="GB5" s="9">
        <v>1105910</v>
      </c>
      <c r="GC5" s="9">
        <v>1107921</v>
      </c>
      <c r="GD5" s="9">
        <v>1109547</v>
      </c>
      <c r="GE5" s="9">
        <v>1110874</v>
      </c>
      <c r="GF5" s="9">
        <v>1112268</v>
      </c>
      <c r="GG5" s="9">
        <v>1113456</v>
      </c>
      <c r="GH5" s="9">
        <v>1114779</v>
      </c>
      <c r="GI5" s="9">
        <v>1115778</v>
      </c>
      <c r="GJ5" s="9">
        <v>1117138</v>
      </c>
      <c r="GK5" s="9">
        <v>1120010</v>
      </c>
      <c r="GL5" s="9">
        <v>1124846</v>
      </c>
      <c r="GM5" s="9">
        <v>1127064</v>
      </c>
      <c r="GN5" s="9">
        <v>1129335</v>
      </c>
      <c r="GO5" s="9">
        <v>1130661</v>
      </c>
      <c r="GP5" s="9">
        <v>1131762</v>
      </c>
      <c r="GQ5" s="9">
        <v>1132341</v>
      </c>
      <c r="GR5" s="9">
        <v>1133504</v>
      </c>
      <c r="GS5" s="9">
        <v>1134490</v>
      </c>
      <c r="GT5" s="9">
        <v>1135489</v>
      </c>
      <c r="GU5" s="9">
        <v>1136636</v>
      </c>
      <c r="GV5" s="9">
        <v>1137730</v>
      </c>
      <c r="GW5" s="9">
        <v>1140130</v>
      </c>
      <c r="GX5" s="9">
        <v>1143689</v>
      </c>
    </row>
    <row r="6" spans="1:206">
      <c r="A6" s="7">
        <v>4</v>
      </c>
      <c r="B6" s="8" t="s">
        <v>272</v>
      </c>
      <c r="C6" s="9">
        <v>120743</v>
      </c>
      <c r="D6" s="9">
        <v>120743</v>
      </c>
      <c r="E6" s="9">
        <v>131250</v>
      </c>
      <c r="F6" s="9">
        <v>131250</v>
      </c>
      <c r="G6" s="9">
        <v>131597</v>
      </c>
      <c r="H6" s="9">
        <v>131597</v>
      </c>
      <c r="I6" s="9">
        <v>131597</v>
      </c>
      <c r="J6" s="9">
        <v>135927</v>
      </c>
      <c r="K6" s="9">
        <v>137284</v>
      </c>
      <c r="L6" s="9">
        <v>138671</v>
      </c>
      <c r="M6" s="9">
        <v>140203</v>
      </c>
      <c r="N6" s="9">
        <v>141994</v>
      </c>
      <c r="O6" s="9">
        <v>143374</v>
      </c>
      <c r="P6" s="9">
        <v>145202</v>
      </c>
      <c r="Q6" s="9">
        <v>146758</v>
      </c>
      <c r="R6" s="9">
        <v>147891</v>
      </c>
      <c r="S6" s="9">
        <v>148927</v>
      </c>
      <c r="T6" s="9">
        <v>149836</v>
      </c>
      <c r="U6" s="9">
        <v>150463</v>
      </c>
      <c r="V6" s="9">
        <v>151373</v>
      </c>
      <c r="W6" s="10">
        <v>151914</v>
      </c>
      <c r="X6" s="10">
        <v>152494</v>
      </c>
      <c r="Y6" s="9">
        <v>153159</v>
      </c>
      <c r="Z6" s="9">
        <v>153844</v>
      </c>
      <c r="AA6" s="9">
        <v>153947</v>
      </c>
      <c r="AB6" s="9">
        <v>157601</v>
      </c>
      <c r="AC6" s="9">
        <v>160824</v>
      </c>
      <c r="AD6" s="9">
        <v>163018</v>
      </c>
      <c r="AE6" s="9">
        <v>164308</v>
      </c>
      <c r="AF6" s="9">
        <v>165590</v>
      </c>
      <c r="AG6" s="9">
        <v>167098</v>
      </c>
      <c r="AH6" s="9">
        <v>168858</v>
      </c>
      <c r="AI6" s="9">
        <v>170565</v>
      </c>
      <c r="AJ6" s="9">
        <v>172364</v>
      </c>
      <c r="AK6" s="9">
        <v>174307</v>
      </c>
      <c r="AL6" s="9">
        <v>176401</v>
      </c>
      <c r="AM6" s="9">
        <v>178406</v>
      </c>
      <c r="AN6" s="9">
        <v>181539</v>
      </c>
      <c r="AO6" s="9">
        <v>184200</v>
      </c>
      <c r="AP6" s="9">
        <v>186307</v>
      </c>
      <c r="AQ6" s="9">
        <v>187564</v>
      </c>
      <c r="AR6" s="9">
        <v>189099</v>
      </c>
      <c r="AS6" s="9">
        <v>190679</v>
      </c>
      <c r="AT6" s="9">
        <v>194255</v>
      </c>
      <c r="AU6" s="9">
        <v>196557</v>
      </c>
      <c r="AV6" s="9">
        <v>200395</v>
      </c>
      <c r="AW6" s="9">
        <v>203262</v>
      </c>
      <c r="AX6" s="9">
        <v>206523</v>
      </c>
      <c r="AY6" s="9">
        <v>209203</v>
      </c>
      <c r="AZ6" s="9">
        <v>212480</v>
      </c>
      <c r="BA6" s="9">
        <v>215326</v>
      </c>
      <c r="BB6" s="9">
        <v>218774</v>
      </c>
      <c r="BC6" s="9">
        <v>220118</v>
      </c>
      <c r="BD6" s="9">
        <v>221441</v>
      </c>
      <c r="BE6" s="9">
        <v>222617</v>
      </c>
      <c r="BF6" s="9">
        <v>224331</v>
      </c>
      <c r="BG6" s="9">
        <v>226192</v>
      </c>
      <c r="BH6" s="9">
        <v>228467</v>
      </c>
      <c r="BI6" s="9">
        <v>231200</v>
      </c>
      <c r="BJ6" s="9">
        <v>234933</v>
      </c>
      <c r="BK6" s="9">
        <v>238376</v>
      </c>
      <c r="BL6" s="9">
        <v>241813</v>
      </c>
      <c r="BM6" s="9">
        <v>244933</v>
      </c>
      <c r="BN6" s="9">
        <v>247219</v>
      </c>
      <c r="BO6" s="9">
        <v>248459</v>
      </c>
      <c r="BP6" s="9">
        <v>250443</v>
      </c>
      <c r="BQ6" s="9">
        <v>251914</v>
      </c>
      <c r="BR6" s="9">
        <v>253517</v>
      </c>
      <c r="BS6" s="9">
        <v>255345</v>
      </c>
      <c r="BT6" s="9">
        <v>257182.00000000003</v>
      </c>
      <c r="BU6" s="9">
        <v>259535.00000000003</v>
      </c>
      <c r="BV6" s="9">
        <v>263990</v>
      </c>
      <c r="BW6" s="9">
        <v>267032</v>
      </c>
      <c r="BX6" s="9">
        <v>270883</v>
      </c>
      <c r="BY6" s="9">
        <v>274708</v>
      </c>
      <c r="BZ6" s="9">
        <v>277279</v>
      </c>
      <c r="CA6" s="9">
        <v>278647</v>
      </c>
      <c r="CB6" s="9">
        <v>280331</v>
      </c>
      <c r="CC6" s="9">
        <v>282006</v>
      </c>
      <c r="CD6" s="9">
        <v>284091</v>
      </c>
      <c r="CE6" s="9">
        <v>286118</v>
      </c>
      <c r="CF6" s="9">
        <v>760368</v>
      </c>
      <c r="CG6" s="9">
        <v>763478</v>
      </c>
      <c r="CH6" s="9">
        <v>768861</v>
      </c>
      <c r="CI6" s="9">
        <v>772381</v>
      </c>
      <c r="CJ6" s="9">
        <v>776287</v>
      </c>
      <c r="CK6" s="9">
        <v>780089</v>
      </c>
      <c r="CL6" s="9">
        <v>782505</v>
      </c>
      <c r="CM6" s="9">
        <v>783896</v>
      </c>
      <c r="CN6" s="9">
        <v>785627</v>
      </c>
      <c r="CO6" s="9">
        <v>787388</v>
      </c>
      <c r="CP6" s="9">
        <v>789596</v>
      </c>
      <c r="CQ6" s="9">
        <v>791701</v>
      </c>
      <c r="CR6" s="9">
        <v>794126</v>
      </c>
      <c r="CS6" s="9">
        <v>797764</v>
      </c>
      <c r="CT6" s="9">
        <v>804241</v>
      </c>
      <c r="CU6" s="9">
        <v>808163</v>
      </c>
      <c r="CV6" s="9">
        <v>812200</v>
      </c>
      <c r="CW6" s="9">
        <v>815961</v>
      </c>
      <c r="CX6" s="9">
        <v>818724</v>
      </c>
      <c r="CY6" s="9">
        <v>820332</v>
      </c>
      <c r="CZ6" s="9">
        <v>822213</v>
      </c>
      <c r="DA6" s="9">
        <v>824220</v>
      </c>
      <c r="DB6" s="9">
        <v>826458</v>
      </c>
      <c r="DC6" s="9">
        <v>828623</v>
      </c>
      <c r="DD6" s="9">
        <v>830669</v>
      </c>
      <c r="DE6" s="9">
        <v>834290</v>
      </c>
      <c r="DF6" s="9">
        <v>839296</v>
      </c>
      <c r="DG6" s="9">
        <v>843970</v>
      </c>
      <c r="DH6" s="9">
        <v>847439</v>
      </c>
      <c r="DI6" s="9">
        <v>850556</v>
      </c>
      <c r="DJ6" s="9">
        <v>852922</v>
      </c>
      <c r="DK6" s="9">
        <v>854214</v>
      </c>
      <c r="DL6" s="9">
        <v>855906</v>
      </c>
      <c r="DM6" s="9">
        <v>857627</v>
      </c>
      <c r="DN6" s="9">
        <v>859757</v>
      </c>
      <c r="DO6" s="9">
        <v>861412</v>
      </c>
      <c r="DP6" s="9">
        <v>863531</v>
      </c>
      <c r="DQ6" s="9">
        <v>867397</v>
      </c>
      <c r="DR6" s="9">
        <v>873316</v>
      </c>
      <c r="DS6" s="9">
        <v>877021</v>
      </c>
      <c r="DT6" s="9">
        <v>880241</v>
      </c>
      <c r="DU6" s="9">
        <v>883020</v>
      </c>
      <c r="DV6" s="9">
        <v>885165</v>
      </c>
      <c r="DW6" s="9">
        <v>886209</v>
      </c>
      <c r="DX6" s="9">
        <v>887895</v>
      </c>
      <c r="DY6" s="9">
        <v>889422</v>
      </c>
      <c r="DZ6" s="9">
        <v>890923</v>
      </c>
      <c r="EA6" s="9">
        <v>892389</v>
      </c>
      <c r="EB6" s="9">
        <v>894210</v>
      </c>
      <c r="EC6" s="9">
        <v>897627</v>
      </c>
      <c r="ED6" s="9">
        <v>902372</v>
      </c>
      <c r="EE6" s="9">
        <v>905173</v>
      </c>
      <c r="EF6" s="9">
        <v>908021</v>
      </c>
      <c r="EG6" s="9">
        <v>910603</v>
      </c>
      <c r="EH6" s="9">
        <v>912555</v>
      </c>
      <c r="EI6" s="9">
        <v>913555</v>
      </c>
      <c r="EJ6" s="9">
        <v>915283</v>
      </c>
      <c r="EK6" s="9">
        <v>917030</v>
      </c>
      <c r="EL6" s="9">
        <v>918767</v>
      </c>
      <c r="EM6" s="9">
        <v>920268</v>
      </c>
      <c r="EN6" s="9">
        <v>922701</v>
      </c>
      <c r="EO6" s="9">
        <v>926890</v>
      </c>
      <c r="EP6" s="9">
        <v>931880</v>
      </c>
      <c r="EQ6" s="9">
        <v>935068</v>
      </c>
      <c r="ER6" s="9">
        <v>938187</v>
      </c>
      <c r="ES6" s="9">
        <v>940808</v>
      </c>
      <c r="ET6" s="9">
        <v>942744</v>
      </c>
      <c r="EU6" s="9">
        <v>943869</v>
      </c>
      <c r="EV6" s="9">
        <v>945142</v>
      </c>
      <c r="EW6" s="9">
        <v>947051</v>
      </c>
      <c r="EX6" s="9">
        <v>948470</v>
      </c>
      <c r="EY6" s="9">
        <v>949195</v>
      </c>
      <c r="EZ6" s="9">
        <v>950048</v>
      </c>
      <c r="FA6" s="9">
        <v>952147</v>
      </c>
      <c r="FB6" s="9">
        <v>955652</v>
      </c>
      <c r="FC6" s="9">
        <v>958037</v>
      </c>
      <c r="FD6" s="9">
        <v>960514</v>
      </c>
      <c r="FE6" s="9">
        <v>962496</v>
      </c>
      <c r="FF6" s="9">
        <v>963926</v>
      </c>
      <c r="FG6" s="9">
        <v>964757</v>
      </c>
      <c r="FH6" s="9">
        <v>966080</v>
      </c>
      <c r="FI6" s="9">
        <v>967296</v>
      </c>
      <c r="FJ6" s="9">
        <v>968800</v>
      </c>
      <c r="FK6" s="9">
        <v>970259</v>
      </c>
      <c r="FL6" s="9">
        <v>971798</v>
      </c>
      <c r="FM6" s="9">
        <v>974325</v>
      </c>
      <c r="FN6" s="9">
        <v>978929</v>
      </c>
      <c r="FO6" s="9">
        <v>982062</v>
      </c>
      <c r="FP6" s="9">
        <v>984894</v>
      </c>
      <c r="FQ6" s="9">
        <v>986949</v>
      </c>
      <c r="FR6" s="9">
        <v>988483</v>
      </c>
      <c r="FS6" s="9">
        <v>989397</v>
      </c>
      <c r="FT6" s="9">
        <v>990963</v>
      </c>
      <c r="FU6" s="9">
        <v>992338</v>
      </c>
      <c r="FV6" s="9">
        <v>993845</v>
      </c>
      <c r="FW6" s="9">
        <v>995251</v>
      </c>
      <c r="FX6" s="9">
        <v>997129</v>
      </c>
      <c r="FY6" s="9">
        <v>1000690</v>
      </c>
      <c r="FZ6" s="9">
        <v>1005302</v>
      </c>
      <c r="GA6" s="9">
        <v>1007991</v>
      </c>
      <c r="GB6" s="9">
        <v>1015036</v>
      </c>
      <c r="GC6" s="9">
        <v>1017097</v>
      </c>
      <c r="GD6" s="9">
        <v>1018669</v>
      </c>
      <c r="GE6" s="9">
        <v>1020006</v>
      </c>
      <c r="GF6" s="9">
        <v>1021470</v>
      </c>
      <c r="GG6" s="9">
        <v>1022523</v>
      </c>
      <c r="GH6" s="9">
        <v>1023078</v>
      </c>
      <c r="GI6" s="9">
        <v>1024077</v>
      </c>
      <c r="GJ6" s="9">
        <v>1025479</v>
      </c>
      <c r="GK6" s="9">
        <v>1028512.9999999999</v>
      </c>
      <c r="GL6" s="9">
        <v>1033531.9999999999</v>
      </c>
      <c r="GM6" s="9">
        <v>1036076</v>
      </c>
      <c r="GN6" s="9">
        <v>1038612.0000000001</v>
      </c>
      <c r="GO6" s="9">
        <v>1040493.9999999999</v>
      </c>
      <c r="GP6" s="9">
        <v>1041992</v>
      </c>
      <c r="GQ6" s="9">
        <v>1042902</v>
      </c>
      <c r="GR6" s="9">
        <v>1044214.9999999999</v>
      </c>
      <c r="GS6" s="9">
        <v>1045137.9999999999</v>
      </c>
      <c r="GT6" s="9">
        <v>1046213</v>
      </c>
      <c r="GU6" s="9">
        <v>1047416.9999999999</v>
      </c>
      <c r="GV6" s="9">
        <v>1048550</v>
      </c>
      <c r="GW6" s="9">
        <v>1051004</v>
      </c>
      <c r="GX6" s="9">
        <v>1054485</v>
      </c>
    </row>
    <row r="7" spans="1:206">
      <c r="A7" s="7">
        <v>5</v>
      </c>
      <c r="B7" s="8" t="s">
        <v>5</v>
      </c>
      <c r="C7" s="9">
        <v>358419</v>
      </c>
      <c r="D7" s="9">
        <v>358419</v>
      </c>
      <c r="E7" s="9">
        <v>389607</v>
      </c>
      <c r="F7" s="9">
        <v>389607</v>
      </c>
      <c r="G7" s="9">
        <v>389954</v>
      </c>
      <c r="H7" s="9">
        <v>390914</v>
      </c>
      <c r="I7" s="9">
        <v>391523</v>
      </c>
      <c r="J7" s="9">
        <v>405640</v>
      </c>
      <c r="K7" s="9">
        <v>410861</v>
      </c>
      <c r="L7" s="9">
        <v>415577</v>
      </c>
      <c r="M7" s="9">
        <v>420964</v>
      </c>
      <c r="N7" s="9">
        <v>427162</v>
      </c>
      <c r="O7" s="9">
        <v>431881</v>
      </c>
      <c r="P7" s="9">
        <v>438070</v>
      </c>
      <c r="Q7" s="9">
        <v>443371</v>
      </c>
      <c r="R7" s="9">
        <v>447047</v>
      </c>
      <c r="S7" s="9">
        <v>449591</v>
      </c>
      <c r="T7" s="9">
        <v>451723</v>
      </c>
      <c r="U7" s="9">
        <v>453815</v>
      </c>
      <c r="V7" s="9">
        <v>455604</v>
      </c>
      <c r="W7" s="10">
        <v>457587</v>
      </c>
      <c r="X7" s="10">
        <v>459909</v>
      </c>
      <c r="Y7" s="9">
        <v>462403</v>
      </c>
      <c r="Z7" s="9">
        <v>465270</v>
      </c>
      <c r="AA7" s="9">
        <v>469241</v>
      </c>
      <c r="AB7" s="9">
        <v>473184</v>
      </c>
      <c r="AC7" s="9">
        <v>476624</v>
      </c>
      <c r="AD7" s="9">
        <v>479034</v>
      </c>
      <c r="AE7" s="9">
        <v>480537</v>
      </c>
      <c r="AF7" s="9">
        <v>481959</v>
      </c>
      <c r="AG7" s="9">
        <v>483724</v>
      </c>
      <c r="AH7" s="9">
        <v>485679</v>
      </c>
      <c r="AI7" s="9">
        <v>487542</v>
      </c>
      <c r="AJ7" s="9">
        <v>489575</v>
      </c>
      <c r="AK7" s="9">
        <v>492676</v>
      </c>
      <c r="AL7" s="9">
        <v>495974</v>
      </c>
      <c r="AM7" s="9">
        <v>498527</v>
      </c>
      <c r="AN7" s="9">
        <v>502161</v>
      </c>
      <c r="AO7" s="9">
        <v>505212</v>
      </c>
      <c r="AP7" s="9">
        <v>507836</v>
      </c>
      <c r="AQ7" s="9">
        <v>509432</v>
      </c>
      <c r="AR7" s="9">
        <v>511237</v>
      </c>
      <c r="AS7" s="9">
        <v>513551.00000000006</v>
      </c>
      <c r="AT7" s="9">
        <v>518105</v>
      </c>
      <c r="AU7" s="9">
        <v>520735</v>
      </c>
      <c r="AV7" s="9">
        <v>525093</v>
      </c>
      <c r="AW7" s="9">
        <v>529169</v>
      </c>
      <c r="AX7" s="9">
        <v>533581</v>
      </c>
      <c r="AY7" s="9">
        <v>536653</v>
      </c>
      <c r="AZ7" s="9">
        <v>540348</v>
      </c>
      <c r="BA7" s="9">
        <v>543224</v>
      </c>
      <c r="BB7" s="9">
        <v>546717</v>
      </c>
      <c r="BC7" s="9">
        <v>548131</v>
      </c>
      <c r="BD7" s="9">
        <v>549505</v>
      </c>
      <c r="BE7" s="9">
        <v>550804</v>
      </c>
      <c r="BF7" s="9">
        <v>552542</v>
      </c>
      <c r="BG7" s="9">
        <v>554449</v>
      </c>
      <c r="BH7" s="9">
        <v>532205</v>
      </c>
      <c r="BI7" s="9">
        <v>534963</v>
      </c>
      <c r="BJ7" s="9">
        <v>538746</v>
      </c>
      <c r="BK7" s="9">
        <v>542193</v>
      </c>
      <c r="BL7" s="9">
        <v>545656</v>
      </c>
      <c r="BM7" s="9">
        <v>548778</v>
      </c>
      <c r="BN7" s="9">
        <v>551060</v>
      </c>
      <c r="BO7" s="9">
        <v>552520</v>
      </c>
      <c r="BP7" s="9">
        <v>554477</v>
      </c>
      <c r="BQ7" s="9">
        <v>555971</v>
      </c>
      <c r="BR7" s="9">
        <v>557589</v>
      </c>
      <c r="BS7" s="9">
        <v>559437</v>
      </c>
      <c r="BT7" s="9">
        <v>561246</v>
      </c>
      <c r="BU7" s="9">
        <v>563593</v>
      </c>
      <c r="BV7" s="9">
        <v>568049</v>
      </c>
      <c r="BW7" s="9">
        <v>571090</v>
      </c>
      <c r="BX7" s="9">
        <v>574944</v>
      </c>
      <c r="BY7" s="9">
        <v>578786</v>
      </c>
      <c r="BZ7" s="9">
        <v>581388</v>
      </c>
      <c r="CA7" s="9">
        <v>582790</v>
      </c>
      <c r="CB7" s="9">
        <v>584493</v>
      </c>
      <c r="CC7" s="9">
        <v>586187</v>
      </c>
      <c r="CD7" s="9">
        <v>588289</v>
      </c>
      <c r="CE7" s="9">
        <v>590340</v>
      </c>
      <c r="CF7" s="9">
        <v>592599</v>
      </c>
      <c r="CG7" s="9">
        <v>595738</v>
      </c>
      <c r="CH7" s="9">
        <v>601143</v>
      </c>
      <c r="CI7" s="9">
        <v>604701</v>
      </c>
      <c r="CJ7" s="9">
        <v>608629</v>
      </c>
      <c r="CK7" s="9">
        <v>612460</v>
      </c>
      <c r="CL7" s="9">
        <v>614926</v>
      </c>
      <c r="CM7" s="9">
        <v>616340</v>
      </c>
      <c r="CN7" s="9">
        <v>618154</v>
      </c>
      <c r="CO7" s="9">
        <v>619990</v>
      </c>
      <c r="CP7" s="9">
        <v>622253</v>
      </c>
      <c r="CQ7" s="9">
        <v>624391</v>
      </c>
      <c r="CR7" s="9">
        <v>626859</v>
      </c>
      <c r="CS7" s="9">
        <v>630525</v>
      </c>
      <c r="CT7" s="9">
        <v>637027</v>
      </c>
      <c r="CU7" s="9">
        <v>640990</v>
      </c>
      <c r="CV7" s="9">
        <v>645032</v>
      </c>
      <c r="CW7" s="9">
        <v>648782</v>
      </c>
      <c r="CX7" s="9">
        <v>651548</v>
      </c>
      <c r="CY7" s="9">
        <v>653150</v>
      </c>
      <c r="CZ7" s="9">
        <v>655025</v>
      </c>
      <c r="DA7" s="9">
        <v>657020</v>
      </c>
      <c r="DB7" s="9">
        <v>659275</v>
      </c>
      <c r="DC7" s="9">
        <v>661455</v>
      </c>
      <c r="DD7" s="9">
        <v>663531</v>
      </c>
      <c r="DE7" s="9">
        <v>667149</v>
      </c>
      <c r="DF7" s="9">
        <v>672168</v>
      </c>
      <c r="DG7" s="9">
        <v>676867</v>
      </c>
      <c r="DH7" s="9">
        <v>680328</v>
      </c>
      <c r="DI7" s="9">
        <v>683473</v>
      </c>
      <c r="DJ7" s="9">
        <v>685853</v>
      </c>
      <c r="DK7" s="9">
        <v>687162</v>
      </c>
      <c r="DL7" s="9">
        <v>688881</v>
      </c>
      <c r="DM7" s="9">
        <v>690637</v>
      </c>
      <c r="DN7" s="9">
        <v>692787</v>
      </c>
      <c r="DO7" s="9">
        <v>694468</v>
      </c>
      <c r="DP7" s="9">
        <v>696613</v>
      </c>
      <c r="DQ7" s="9">
        <v>700488</v>
      </c>
      <c r="DR7" s="9">
        <v>706439</v>
      </c>
      <c r="DS7" s="9">
        <v>710165</v>
      </c>
      <c r="DT7" s="9">
        <v>713405</v>
      </c>
      <c r="DU7" s="9">
        <v>716190</v>
      </c>
      <c r="DV7" s="9">
        <v>718331</v>
      </c>
      <c r="DW7" s="9">
        <v>719390</v>
      </c>
      <c r="DX7" s="9">
        <v>721075</v>
      </c>
      <c r="DY7" s="9">
        <v>722591</v>
      </c>
      <c r="DZ7" s="9">
        <v>724094</v>
      </c>
      <c r="EA7" s="9">
        <v>725555</v>
      </c>
      <c r="EB7" s="9">
        <v>727374</v>
      </c>
      <c r="EC7" s="9">
        <v>730771</v>
      </c>
      <c r="ED7" s="9">
        <v>735499</v>
      </c>
      <c r="EE7" s="9">
        <v>738305</v>
      </c>
      <c r="EF7" s="9">
        <v>741148</v>
      </c>
      <c r="EG7" s="9">
        <v>743746</v>
      </c>
      <c r="EH7" s="9">
        <v>745684</v>
      </c>
      <c r="EI7" s="9">
        <v>746698</v>
      </c>
      <c r="EJ7" s="9">
        <v>748434</v>
      </c>
      <c r="EK7" s="9">
        <v>750195</v>
      </c>
      <c r="EL7" s="9">
        <v>751938</v>
      </c>
      <c r="EM7" s="9">
        <v>753461</v>
      </c>
      <c r="EN7" s="9">
        <v>755882</v>
      </c>
      <c r="EO7" s="9">
        <v>760071</v>
      </c>
      <c r="EP7" s="9">
        <v>765597</v>
      </c>
      <c r="EQ7" s="9">
        <v>768786</v>
      </c>
      <c r="ER7" s="9">
        <v>771925</v>
      </c>
      <c r="ES7" s="9">
        <v>774529</v>
      </c>
      <c r="ET7" s="9">
        <v>776458</v>
      </c>
      <c r="EU7" s="9">
        <v>777596</v>
      </c>
      <c r="EV7" s="9">
        <v>778885</v>
      </c>
      <c r="EW7" s="9">
        <v>780784</v>
      </c>
      <c r="EX7" s="9">
        <v>782213</v>
      </c>
      <c r="EY7" s="9">
        <v>782920</v>
      </c>
      <c r="EZ7" s="9">
        <v>783784</v>
      </c>
      <c r="FA7" s="9">
        <v>785913</v>
      </c>
      <c r="FB7" s="9">
        <v>789486</v>
      </c>
      <c r="FC7" s="9">
        <v>791902</v>
      </c>
      <c r="FD7" s="9">
        <v>794409</v>
      </c>
      <c r="FE7" s="9">
        <v>796410</v>
      </c>
      <c r="FF7" s="9">
        <v>797901</v>
      </c>
      <c r="FG7" s="9">
        <v>798789</v>
      </c>
      <c r="FH7" s="9">
        <v>800159</v>
      </c>
      <c r="FI7" s="9">
        <v>801396</v>
      </c>
      <c r="FJ7" s="9">
        <v>802903</v>
      </c>
      <c r="FK7" s="9">
        <v>804348</v>
      </c>
      <c r="FL7" s="9">
        <v>805919</v>
      </c>
      <c r="FM7" s="9">
        <v>808579</v>
      </c>
      <c r="FN7" s="9">
        <v>813011</v>
      </c>
      <c r="FO7" s="9">
        <v>816194</v>
      </c>
      <c r="FP7" s="9">
        <v>819066</v>
      </c>
      <c r="FQ7" s="9">
        <v>821243</v>
      </c>
      <c r="FR7" s="9">
        <v>822875</v>
      </c>
      <c r="FS7" s="9">
        <v>823816</v>
      </c>
      <c r="FT7" s="9">
        <v>825443</v>
      </c>
      <c r="FU7" s="9">
        <v>826890</v>
      </c>
      <c r="FV7" s="9">
        <v>828422</v>
      </c>
      <c r="FW7" s="9">
        <v>829871</v>
      </c>
      <c r="FX7" s="9">
        <v>831796</v>
      </c>
      <c r="FY7" s="9">
        <v>835518</v>
      </c>
      <c r="FZ7" s="9">
        <v>840145</v>
      </c>
      <c r="GA7" s="9">
        <v>842885</v>
      </c>
      <c r="GB7" s="9">
        <v>849933</v>
      </c>
      <c r="GC7" s="9">
        <v>852007</v>
      </c>
      <c r="GD7" s="9">
        <v>853703</v>
      </c>
      <c r="GE7" s="9">
        <v>855034</v>
      </c>
      <c r="GF7" s="9">
        <v>856492</v>
      </c>
      <c r="GG7" s="9">
        <v>857699</v>
      </c>
      <c r="GH7" s="9">
        <v>859051</v>
      </c>
      <c r="GI7" s="9">
        <v>860152</v>
      </c>
      <c r="GJ7" s="9">
        <v>861641</v>
      </c>
      <c r="GK7" s="9">
        <v>864779</v>
      </c>
      <c r="GL7" s="9">
        <v>869870</v>
      </c>
      <c r="GM7" s="9">
        <v>872482</v>
      </c>
      <c r="GN7" s="9">
        <v>875080</v>
      </c>
      <c r="GO7" s="9">
        <v>877076</v>
      </c>
      <c r="GP7" s="9">
        <v>878686</v>
      </c>
      <c r="GQ7" s="9">
        <v>879731</v>
      </c>
      <c r="GR7" s="9">
        <v>881114</v>
      </c>
      <c r="GS7" s="9">
        <v>882211</v>
      </c>
      <c r="GT7" s="9">
        <v>883400</v>
      </c>
      <c r="GU7" s="9">
        <v>884704</v>
      </c>
      <c r="GV7" s="9">
        <v>885896</v>
      </c>
      <c r="GW7" s="9">
        <v>888538</v>
      </c>
      <c r="GX7" s="9">
        <v>892197</v>
      </c>
    </row>
    <row r="8" spans="1:206" s="11" customFormat="1">
      <c r="A8" s="7">
        <v>6</v>
      </c>
      <c r="B8" s="8" t="s">
        <v>6</v>
      </c>
      <c r="C8" s="9">
        <v>113907</v>
      </c>
      <c r="D8" s="9">
        <v>113907</v>
      </c>
      <c r="E8" s="9">
        <v>123819</v>
      </c>
      <c r="F8" s="9">
        <v>123819</v>
      </c>
      <c r="G8" s="9">
        <v>124166</v>
      </c>
      <c r="H8" s="9">
        <v>125384</v>
      </c>
      <c r="I8" s="9">
        <v>126383</v>
      </c>
      <c r="J8" s="9">
        <v>132418</v>
      </c>
      <c r="K8" s="9">
        <v>135628</v>
      </c>
      <c r="L8" s="9">
        <v>138368</v>
      </c>
      <c r="M8" s="9">
        <v>141346</v>
      </c>
      <c r="N8" s="9">
        <v>145029</v>
      </c>
      <c r="O8" s="9">
        <v>148115</v>
      </c>
      <c r="P8" s="9">
        <v>151137</v>
      </c>
      <c r="Q8" s="9">
        <v>153679</v>
      </c>
      <c r="R8" s="9">
        <v>155926</v>
      </c>
      <c r="S8" s="9">
        <v>157591</v>
      </c>
      <c r="T8" s="9">
        <v>159246</v>
      </c>
      <c r="U8" s="9">
        <v>231471</v>
      </c>
      <c r="V8" s="9">
        <v>233566</v>
      </c>
      <c r="W8" s="10">
        <v>235426</v>
      </c>
      <c r="X8" s="10">
        <v>237195</v>
      </c>
      <c r="Y8" s="9">
        <v>239493</v>
      </c>
      <c r="Z8" s="9">
        <v>242925</v>
      </c>
      <c r="AA8" s="9">
        <v>256916.99999999997</v>
      </c>
      <c r="AB8" s="9">
        <v>306315</v>
      </c>
      <c r="AC8" s="9">
        <v>310873</v>
      </c>
      <c r="AD8" s="9">
        <v>313932</v>
      </c>
      <c r="AE8" s="9">
        <v>316118</v>
      </c>
      <c r="AF8" s="9">
        <v>318097</v>
      </c>
      <c r="AG8" s="9">
        <v>320431</v>
      </c>
      <c r="AH8" s="9">
        <v>323416</v>
      </c>
      <c r="AI8" s="9">
        <v>326073</v>
      </c>
      <c r="AJ8" s="9">
        <v>328665</v>
      </c>
      <c r="AK8" s="9">
        <v>332434</v>
      </c>
      <c r="AL8" s="9">
        <v>337082</v>
      </c>
      <c r="AM8" s="9">
        <v>340504</v>
      </c>
      <c r="AN8" s="9">
        <v>344309</v>
      </c>
      <c r="AO8" s="9">
        <v>348330</v>
      </c>
      <c r="AP8" s="9">
        <v>351505</v>
      </c>
      <c r="AQ8" s="9">
        <v>353741</v>
      </c>
      <c r="AR8" s="9">
        <v>356099</v>
      </c>
      <c r="AS8" s="9">
        <v>359020</v>
      </c>
      <c r="AT8" s="9">
        <v>363931</v>
      </c>
      <c r="AU8" s="9">
        <v>367866</v>
      </c>
      <c r="AV8" s="9">
        <v>373593</v>
      </c>
      <c r="AW8" s="9">
        <v>379827</v>
      </c>
      <c r="AX8" s="9">
        <v>388835</v>
      </c>
      <c r="AY8" s="9">
        <v>393606</v>
      </c>
      <c r="AZ8" s="9">
        <v>398201</v>
      </c>
      <c r="BA8" s="9">
        <v>402013</v>
      </c>
      <c r="BB8" s="9">
        <v>406344</v>
      </c>
      <c r="BC8" s="9">
        <v>408531</v>
      </c>
      <c r="BD8" s="9">
        <v>410614</v>
      </c>
      <c r="BE8" s="9">
        <v>412794</v>
      </c>
      <c r="BF8" s="9">
        <v>415500</v>
      </c>
      <c r="BG8" s="9">
        <v>418622</v>
      </c>
      <c r="BH8" s="9">
        <v>424003</v>
      </c>
      <c r="BI8" s="9">
        <v>431709</v>
      </c>
      <c r="BJ8" s="9">
        <v>438970</v>
      </c>
      <c r="BK8" s="9">
        <v>444156</v>
      </c>
      <c r="BL8" s="9">
        <v>448273</v>
      </c>
      <c r="BM8" s="9">
        <v>451545</v>
      </c>
      <c r="BN8" s="9">
        <v>453887</v>
      </c>
      <c r="BO8" s="9">
        <v>459218</v>
      </c>
      <c r="BP8" s="9">
        <v>461298</v>
      </c>
      <c r="BQ8" s="9">
        <v>462813</v>
      </c>
      <c r="BR8" s="9">
        <v>464451</v>
      </c>
      <c r="BS8" s="9">
        <v>466313</v>
      </c>
      <c r="BT8" s="9">
        <v>468142</v>
      </c>
      <c r="BU8" s="9">
        <v>470506</v>
      </c>
      <c r="BV8" s="9">
        <v>474983</v>
      </c>
      <c r="BW8" s="9">
        <v>478028</v>
      </c>
      <c r="BX8" s="9">
        <v>481895</v>
      </c>
      <c r="BY8" s="9">
        <v>485744</v>
      </c>
      <c r="BZ8" s="9">
        <v>488341</v>
      </c>
      <c r="CA8" s="9">
        <v>489742</v>
      </c>
      <c r="CB8" s="9">
        <v>491442</v>
      </c>
      <c r="CC8" s="9">
        <v>493133</v>
      </c>
      <c r="CD8" s="9">
        <v>495244</v>
      </c>
      <c r="CE8" s="9">
        <v>497281</v>
      </c>
      <c r="CF8" s="9">
        <v>499540</v>
      </c>
      <c r="CG8" s="9">
        <v>502660</v>
      </c>
      <c r="CH8" s="9">
        <v>508069</v>
      </c>
      <c r="CI8" s="9">
        <v>511622</v>
      </c>
      <c r="CJ8" s="9">
        <v>515544</v>
      </c>
      <c r="CK8" s="9">
        <v>519370</v>
      </c>
      <c r="CL8" s="9">
        <v>521856</v>
      </c>
      <c r="CM8" s="9">
        <v>523190.00000000006</v>
      </c>
      <c r="CN8" s="9">
        <v>525015</v>
      </c>
      <c r="CO8" s="9">
        <v>526847</v>
      </c>
      <c r="CP8" s="9">
        <v>529119</v>
      </c>
      <c r="CQ8" s="9">
        <v>531253</v>
      </c>
      <c r="CR8" s="9">
        <v>533550</v>
      </c>
      <c r="CS8" s="9">
        <v>537199</v>
      </c>
      <c r="CT8" s="9">
        <v>543687</v>
      </c>
      <c r="CU8" s="9">
        <v>547647</v>
      </c>
      <c r="CV8" s="9">
        <v>551693</v>
      </c>
      <c r="CW8" s="9">
        <v>555448</v>
      </c>
      <c r="CX8" s="9">
        <v>558231</v>
      </c>
      <c r="CY8" s="9">
        <v>559856</v>
      </c>
      <c r="CZ8" s="9">
        <v>561755</v>
      </c>
      <c r="DA8" s="9">
        <v>563781</v>
      </c>
      <c r="DB8" s="9">
        <v>566058</v>
      </c>
      <c r="DC8" s="9">
        <v>568312</v>
      </c>
      <c r="DD8" s="9">
        <v>570479</v>
      </c>
      <c r="DE8" s="9">
        <v>562728</v>
      </c>
      <c r="DF8" s="9">
        <v>567879</v>
      </c>
      <c r="DG8" s="9">
        <v>572709</v>
      </c>
      <c r="DH8" s="9">
        <v>576250</v>
      </c>
      <c r="DI8" s="9">
        <v>579519</v>
      </c>
      <c r="DJ8" s="9">
        <v>582047</v>
      </c>
      <c r="DK8" s="9">
        <v>583496</v>
      </c>
      <c r="DL8" s="9">
        <v>585323</v>
      </c>
      <c r="DM8" s="9">
        <v>587152</v>
      </c>
      <c r="DN8" s="9">
        <v>589444</v>
      </c>
      <c r="DO8" s="9">
        <v>591381</v>
      </c>
      <c r="DP8" s="9">
        <v>593845</v>
      </c>
      <c r="DQ8" s="9">
        <v>597965</v>
      </c>
      <c r="DR8" s="9">
        <v>604222</v>
      </c>
      <c r="DS8" s="9">
        <v>608192</v>
      </c>
      <c r="DT8" s="9">
        <v>611550</v>
      </c>
      <c r="DU8" s="9">
        <v>614495</v>
      </c>
      <c r="DV8" s="9">
        <v>616842</v>
      </c>
      <c r="DW8" s="9">
        <v>618048</v>
      </c>
      <c r="DX8" s="9">
        <v>619877</v>
      </c>
      <c r="DY8" s="9">
        <v>621561</v>
      </c>
      <c r="DZ8" s="9">
        <v>623272</v>
      </c>
      <c r="EA8" s="9">
        <v>625005</v>
      </c>
      <c r="EB8" s="9">
        <v>626964</v>
      </c>
      <c r="EC8" s="9">
        <v>630621</v>
      </c>
      <c r="ED8" s="9">
        <v>635769</v>
      </c>
      <c r="EE8" s="9">
        <v>638816</v>
      </c>
      <c r="EF8" s="9">
        <v>641790</v>
      </c>
      <c r="EG8" s="9">
        <v>644530</v>
      </c>
      <c r="EH8" s="9">
        <v>646602</v>
      </c>
      <c r="EI8" s="9">
        <v>647724</v>
      </c>
      <c r="EJ8" s="9">
        <v>649494</v>
      </c>
      <c r="EK8" s="9">
        <v>651392</v>
      </c>
      <c r="EL8" s="9">
        <v>653288</v>
      </c>
      <c r="EM8" s="9">
        <v>654978</v>
      </c>
      <c r="EN8" s="9">
        <v>657568</v>
      </c>
      <c r="EO8" s="9">
        <v>661945</v>
      </c>
      <c r="EP8" s="9">
        <v>667635</v>
      </c>
      <c r="EQ8" s="9">
        <v>670938</v>
      </c>
      <c r="ER8" s="9">
        <v>674120</v>
      </c>
      <c r="ES8" s="9">
        <v>676815</v>
      </c>
      <c r="ET8" s="9">
        <v>678851</v>
      </c>
      <c r="EU8" s="9">
        <v>680043</v>
      </c>
      <c r="EV8" s="9">
        <v>681340</v>
      </c>
      <c r="EW8" s="9">
        <v>683274</v>
      </c>
      <c r="EX8" s="9">
        <v>684736</v>
      </c>
      <c r="EY8" s="9">
        <v>685533</v>
      </c>
      <c r="EZ8" s="9">
        <v>686425</v>
      </c>
      <c r="FA8" s="9">
        <v>688579</v>
      </c>
      <c r="FB8" s="9">
        <v>692213</v>
      </c>
      <c r="FC8" s="9">
        <v>694664</v>
      </c>
      <c r="FD8" s="9">
        <v>697196</v>
      </c>
      <c r="FE8" s="9">
        <v>699224</v>
      </c>
      <c r="FF8" s="9">
        <v>700710</v>
      </c>
      <c r="FG8" s="9">
        <v>701623</v>
      </c>
      <c r="FH8" s="9">
        <v>703042</v>
      </c>
      <c r="FI8" s="9">
        <v>704343</v>
      </c>
      <c r="FJ8" s="9">
        <v>705932</v>
      </c>
      <c r="FK8" s="9">
        <v>707461</v>
      </c>
      <c r="FL8" s="9">
        <v>709109</v>
      </c>
      <c r="FM8" s="9">
        <v>711811</v>
      </c>
      <c r="FN8" s="9">
        <v>716339</v>
      </c>
      <c r="FO8" s="9">
        <v>719610</v>
      </c>
      <c r="FP8" s="9">
        <v>722585</v>
      </c>
      <c r="FQ8" s="9">
        <v>724851</v>
      </c>
      <c r="FR8" s="9">
        <v>726566</v>
      </c>
      <c r="FS8" s="9">
        <v>727586</v>
      </c>
      <c r="FT8" s="9">
        <v>729223</v>
      </c>
      <c r="FU8" s="9">
        <v>730752</v>
      </c>
      <c r="FV8" s="9">
        <v>732372</v>
      </c>
      <c r="FW8" s="9">
        <v>733875</v>
      </c>
      <c r="FX8" s="9">
        <v>735880</v>
      </c>
      <c r="FY8" s="9">
        <v>739680</v>
      </c>
      <c r="FZ8" s="9">
        <v>744439</v>
      </c>
      <c r="GA8" s="9">
        <v>747242</v>
      </c>
      <c r="GB8" s="9">
        <v>754366</v>
      </c>
      <c r="GC8" s="9">
        <v>756577</v>
      </c>
      <c r="GD8" s="9">
        <v>758379</v>
      </c>
      <c r="GE8" s="9">
        <v>759821</v>
      </c>
      <c r="GF8" s="9">
        <v>761436</v>
      </c>
      <c r="GG8" s="9">
        <v>762598</v>
      </c>
      <c r="GH8" s="9">
        <v>763709</v>
      </c>
      <c r="GI8" s="9">
        <v>764569</v>
      </c>
      <c r="GJ8" s="9">
        <v>766051</v>
      </c>
      <c r="GK8" s="9">
        <v>769163</v>
      </c>
      <c r="GL8" s="9">
        <v>774371</v>
      </c>
      <c r="GM8" s="9">
        <v>776981</v>
      </c>
      <c r="GN8" s="9">
        <v>779716</v>
      </c>
      <c r="GO8" s="9">
        <v>781903</v>
      </c>
      <c r="GP8" s="9">
        <v>783785</v>
      </c>
      <c r="GQ8" s="9">
        <v>784917</v>
      </c>
      <c r="GR8" s="9">
        <v>786507</v>
      </c>
      <c r="GS8" s="9">
        <v>787904</v>
      </c>
      <c r="GT8" s="9">
        <v>789220</v>
      </c>
      <c r="GU8" s="9">
        <v>790682</v>
      </c>
      <c r="GV8" s="9">
        <v>792096</v>
      </c>
      <c r="GW8" s="9">
        <v>794965</v>
      </c>
      <c r="GX8" s="9">
        <v>798855</v>
      </c>
    </row>
    <row r="9" spans="1:206">
      <c r="A9" s="7">
        <v>7</v>
      </c>
      <c r="B9" s="12" t="s">
        <v>7</v>
      </c>
      <c r="C9" s="9">
        <v>91051</v>
      </c>
      <c r="D9" s="9">
        <v>91051</v>
      </c>
      <c r="E9" s="9">
        <v>98974</v>
      </c>
      <c r="F9" s="9">
        <v>98974</v>
      </c>
      <c r="G9" s="9">
        <v>99321</v>
      </c>
      <c r="H9" s="9">
        <v>99569</v>
      </c>
      <c r="I9" s="9">
        <v>99665</v>
      </c>
      <c r="J9" s="9">
        <v>103011</v>
      </c>
      <c r="K9" s="9">
        <v>104072</v>
      </c>
      <c r="L9" s="9">
        <v>105078</v>
      </c>
      <c r="M9" s="9">
        <v>106095</v>
      </c>
      <c r="N9" s="9">
        <v>107414</v>
      </c>
      <c r="O9" s="9">
        <v>108455</v>
      </c>
      <c r="P9" s="9">
        <v>109782</v>
      </c>
      <c r="Q9" s="9">
        <v>110975</v>
      </c>
      <c r="R9" s="9">
        <v>111867</v>
      </c>
      <c r="S9" s="9">
        <v>112415</v>
      </c>
      <c r="T9" s="9">
        <v>112912</v>
      </c>
      <c r="U9" s="9">
        <v>113380</v>
      </c>
      <c r="V9" s="9">
        <v>113856</v>
      </c>
      <c r="W9" s="10">
        <v>114256</v>
      </c>
      <c r="X9" s="10">
        <v>114702</v>
      </c>
      <c r="Y9" s="9">
        <v>115237</v>
      </c>
      <c r="Z9" s="9">
        <v>115786</v>
      </c>
      <c r="AA9" s="9">
        <v>116088</v>
      </c>
      <c r="AB9" s="9">
        <v>119814</v>
      </c>
      <c r="AC9" s="9">
        <v>123151</v>
      </c>
      <c r="AD9" s="9">
        <v>125550</v>
      </c>
      <c r="AE9" s="9">
        <v>127047</v>
      </c>
      <c r="AF9" s="9">
        <v>128590</v>
      </c>
      <c r="AG9" s="9">
        <v>130699.99999999999</v>
      </c>
      <c r="AH9" s="9">
        <v>133450</v>
      </c>
      <c r="AI9" s="9">
        <v>135726</v>
      </c>
      <c r="AJ9" s="9">
        <v>137766</v>
      </c>
      <c r="AK9" s="9">
        <v>139972</v>
      </c>
      <c r="AL9" s="9">
        <v>142616</v>
      </c>
      <c r="AM9" s="9">
        <v>145109</v>
      </c>
      <c r="AN9" s="9">
        <v>148545</v>
      </c>
      <c r="AO9" s="9">
        <v>151461</v>
      </c>
      <c r="AP9" s="9">
        <v>153703</v>
      </c>
      <c r="AQ9" s="9">
        <v>155083</v>
      </c>
      <c r="AR9" s="9">
        <v>156701</v>
      </c>
      <c r="AS9" s="9">
        <v>158338</v>
      </c>
      <c r="AT9" s="9">
        <v>161941</v>
      </c>
      <c r="AU9" s="9">
        <v>164287</v>
      </c>
      <c r="AV9" s="9">
        <v>168152</v>
      </c>
      <c r="AW9" s="9">
        <v>171049</v>
      </c>
      <c r="AX9" s="9">
        <v>174353</v>
      </c>
      <c r="AY9" s="9">
        <v>177116</v>
      </c>
      <c r="AZ9" s="9">
        <v>180441</v>
      </c>
      <c r="BA9" s="9">
        <v>183330</v>
      </c>
      <c r="BB9" s="9">
        <v>186828</v>
      </c>
      <c r="BC9" s="9">
        <v>188220</v>
      </c>
      <c r="BD9" s="9">
        <v>189592</v>
      </c>
      <c r="BE9" s="9">
        <v>190810</v>
      </c>
      <c r="BF9" s="9">
        <v>192579</v>
      </c>
      <c r="BG9" s="9">
        <v>194485</v>
      </c>
      <c r="BH9" s="9">
        <v>196823</v>
      </c>
      <c r="BI9" s="9">
        <v>199617</v>
      </c>
      <c r="BJ9" s="9">
        <v>203453</v>
      </c>
      <c r="BK9" s="9">
        <v>207088</v>
      </c>
      <c r="BL9" s="9">
        <v>210704</v>
      </c>
      <c r="BM9" s="9">
        <v>213965</v>
      </c>
      <c r="BN9" s="9">
        <v>216496</v>
      </c>
      <c r="BO9" s="9">
        <v>218179</v>
      </c>
      <c r="BP9" s="9">
        <v>220341</v>
      </c>
      <c r="BQ9" s="9">
        <v>222039</v>
      </c>
      <c r="BR9" s="9">
        <v>223877</v>
      </c>
      <c r="BS9" s="9">
        <v>225896</v>
      </c>
      <c r="BT9" s="9">
        <v>228468</v>
      </c>
      <c r="BU9" s="9">
        <v>231168</v>
      </c>
      <c r="BV9" s="9">
        <v>235902</v>
      </c>
      <c r="BW9" s="9">
        <v>239124</v>
      </c>
      <c r="BX9" s="9">
        <v>243067</v>
      </c>
      <c r="BY9" s="9">
        <v>247011</v>
      </c>
      <c r="BZ9" s="9">
        <v>249717</v>
      </c>
      <c r="CA9" s="9">
        <v>251275</v>
      </c>
      <c r="CB9" s="9">
        <v>252823</v>
      </c>
      <c r="CC9" s="9">
        <v>254655</v>
      </c>
      <c r="CD9" s="9">
        <v>256884</v>
      </c>
      <c r="CE9" s="9">
        <v>259151</v>
      </c>
      <c r="CF9" s="9">
        <v>261762.99999999997</v>
      </c>
      <c r="CG9" s="9">
        <v>265142</v>
      </c>
      <c r="CH9" s="9">
        <v>270858</v>
      </c>
      <c r="CI9" s="9">
        <v>274677</v>
      </c>
      <c r="CJ9" s="9">
        <v>278825</v>
      </c>
      <c r="CK9" s="9">
        <v>282844</v>
      </c>
      <c r="CL9" s="9">
        <v>285600</v>
      </c>
      <c r="CM9" s="9">
        <v>287359</v>
      </c>
      <c r="CN9" s="9">
        <v>289313</v>
      </c>
      <c r="CO9" s="9">
        <v>291375</v>
      </c>
      <c r="CP9" s="9">
        <v>293845</v>
      </c>
      <c r="CQ9" s="9">
        <v>296307</v>
      </c>
      <c r="CR9" s="9">
        <v>299153</v>
      </c>
      <c r="CS9" s="9">
        <v>303201</v>
      </c>
      <c r="CT9" s="9">
        <v>310016</v>
      </c>
      <c r="CU9" s="9">
        <v>314237</v>
      </c>
      <c r="CV9" s="9">
        <v>318462</v>
      </c>
      <c r="CW9" s="9">
        <v>322426</v>
      </c>
      <c r="CX9" s="9">
        <v>325453</v>
      </c>
      <c r="CY9" s="9">
        <v>327207</v>
      </c>
      <c r="CZ9" s="9">
        <v>329358</v>
      </c>
      <c r="DA9" s="9">
        <v>331502</v>
      </c>
      <c r="DB9" s="9">
        <v>333941</v>
      </c>
      <c r="DC9" s="9">
        <v>336421</v>
      </c>
      <c r="DD9" s="9">
        <v>338739</v>
      </c>
      <c r="DE9" s="9">
        <v>342688</v>
      </c>
      <c r="DF9" s="9">
        <v>348009</v>
      </c>
      <c r="DG9" s="9">
        <v>352992</v>
      </c>
      <c r="DH9" s="9">
        <v>356575</v>
      </c>
      <c r="DI9" s="9">
        <v>359829</v>
      </c>
      <c r="DJ9" s="9">
        <v>362370</v>
      </c>
      <c r="DK9" s="9">
        <v>363823</v>
      </c>
      <c r="DL9" s="9">
        <v>365751</v>
      </c>
      <c r="DM9" s="9">
        <v>367628</v>
      </c>
      <c r="DN9" s="9">
        <v>369936</v>
      </c>
      <c r="DO9" s="9">
        <v>371866</v>
      </c>
      <c r="DP9" s="9">
        <v>374254</v>
      </c>
      <c r="DQ9" s="9">
        <v>378405</v>
      </c>
      <c r="DR9" s="9">
        <v>384734</v>
      </c>
      <c r="DS9" s="9">
        <v>388757</v>
      </c>
      <c r="DT9" s="9">
        <v>392140</v>
      </c>
      <c r="DU9" s="9">
        <v>395090</v>
      </c>
      <c r="DV9" s="9">
        <v>397445</v>
      </c>
      <c r="DW9" s="9">
        <v>398737</v>
      </c>
      <c r="DX9" s="9">
        <v>400620</v>
      </c>
      <c r="DY9" s="9">
        <v>402313</v>
      </c>
      <c r="DZ9" s="9">
        <v>404112</v>
      </c>
      <c r="EA9" s="9">
        <v>405989</v>
      </c>
      <c r="EB9" s="9">
        <v>408187</v>
      </c>
      <c r="EC9" s="9">
        <v>412132</v>
      </c>
      <c r="ED9" s="9">
        <v>417361</v>
      </c>
      <c r="EE9" s="9">
        <v>420570</v>
      </c>
      <c r="EF9" s="9">
        <v>423638</v>
      </c>
      <c r="EG9" s="9">
        <v>426413</v>
      </c>
      <c r="EH9" s="9">
        <v>428454</v>
      </c>
      <c r="EI9" s="9">
        <v>429594</v>
      </c>
      <c r="EJ9" s="9">
        <v>431466</v>
      </c>
      <c r="EK9" s="9">
        <v>433371</v>
      </c>
      <c r="EL9" s="9">
        <v>435321</v>
      </c>
      <c r="EM9" s="9">
        <v>437135</v>
      </c>
      <c r="EN9" s="9">
        <v>439772</v>
      </c>
      <c r="EO9" s="9">
        <v>444264</v>
      </c>
      <c r="EP9" s="9">
        <v>450164</v>
      </c>
      <c r="EQ9" s="9">
        <v>453548</v>
      </c>
      <c r="ER9" s="9">
        <v>456788</v>
      </c>
      <c r="ES9" s="9">
        <v>459513</v>
      </c>
      <c r="ET9" s="9">
        <v>461646</v>
      </c>
      <c r="EU9" s="9">
        <v>462974</v>
      </c>
      <c r="EV9" s="9">
        <v>464315</v>
      </c>
      <c r="EW9" s="9">
        <v>466290</v>
      </c>
      <c r="EX9" s="9">
        <v>467822</v>
      </c>
      <c r="EY9" s="9">
        <v>468778</v>
      </c>
      <c r="EZ9" s="9">
        <v>469922</v>
      </c>
      <c r="FA9" s="9">
        <v>472342</v>
      </c>
      <c r="FB9" s="9">
        <v>476215</v>
      </c>
      <c r="FC9" s="9">
        <v>478892</v>
      </c>
      <c r="FD9" s="9">
        <v>481510</v>
      </c>
      <c r="FE9" s="9">
        <v>483680</v>
      </c>
      <c r="FF9" s="9">
        <v>485294</v>
      </c>
      <c r="FG9" s="9">
        <v>486362</v>
      </c>
      <c r="FH9" s="9">
        <v>487874</v>
      </c>
      <c r="FI9" s="9">
        <v>489273</v>
      </c>
      <c r="FJ9" s="9">
        <v>490981</v>
      </c>
      <c r="FK9" s="9">
        <v>492766</v>
      </c>
      <c r="FL9" s="9">
        <v>494602</v>
      </c>
      <c r="FM9" s="9">
        <v>497497</v>
      </c>
      <c r="FN9" s="9">
        <v>502251</v>
      </c>
      <c r="FO9" s="9">
        <v>505620</v>
      </c>
      <c r="FP9" s="9">
        <v>508641</v>
      </c>
      <c r="FQ9" s="9">
        <v>510991</v>
      </c>
      <c r="FR9" s="9">
        <v>512804</v>
      </c>
      <c r="FS9" s="9">
        <v>514001.99999999994</v>
      </c>
      <c r="FT9" s="9">
        <v>515794</v>
      </c>
      <c r="FU9" s="9">
        <v>517326</v>
      </c>
      <c r="FV9" s="9">
        <v>519013.00000000006</v>
      </c>
      <c r="FW9" s="9">
        <v>520600</v>
      </c>
      <c r="FX9" s="9">
        <v>522639</v>
      </c>
      <c r="FY9" s="9">
        <v>526522</v>
      </c>
      <c r="FZ9" s="9">
        <v>531204</v>
      </c>
      <c r="GA9" s="9">
        <v>533981</v>
      </c>
      <c r="GB9" s="9">
        <v>541073</v>
      </c>
      <c r="GC9" s="9">
        <v>543197</v>
      </c>
      <c r="GD9" s="9">
        <v>545064</v>
      </c>
      <c r="GE9" s="9">
        <v>546391</v>
      </c>
      <c r="GF9" s="9">
        <v>547985</v>
      </c>
      <c r="GG9" s="9">
        <v>549274</v>
      </c>
      <c r="GH9" s="9">
        <v>550803</v>
      </c>
      <c r="GI9" s="9">
        <v>552053</v>
      </c>
      <c r="GJ9" s="9">
        <v>553741</v>
      </c>
      <c r="GK9" s="9">
        <v>556946</v>
      </c>
      <c r="GL9" s="9">
        <v>562144</v>
      </c>
      <c r="GM9" s="9">
        <v>564915</v>
      </c>
      <c r="GN9" s="9">
        <v>567624</v>
      </c>
      <c r="GO9" s="9">
        <v>569724</v>
      </c>
      <c r="GP9" s="9">
        <v>571436</v>
      </c>
      <c r="GQ9" s="9">
        <v>572492</v>
      </c>
      <c r="GR9" s="9">
        <v>573764</v>
      </c>
      <c r="GS9" s="9">
        <v>574873</v>
      </c>
      <c r="GT9" s="9">
        <v>576118</v>
      </c>
      <c r="GU9" s="9">
        <v>577541</v>
      </c>
      <c r="GV9" s="9">
        <v>578909</v>
      </c>
      <c r="GW9" s="9">
        <v>581582</v>
      </c>
      <c r="GX9" s="9">
        <v>585383</v>
      </c>
    </row>
    <row r="10" spans="1:206" s="18" customFormat="1" hidden="1">
      <c r="A10" s="13">
        <v>8</v>
      </c>
      <c r="B10" s="14" t="s">
        <v>8</v>
      </c>
      <c r="C10" s="15">
        <v>242848</v>
      </c>
      <c r="D10" s="15">
        <v>242848</v>
      </c>
      <c r="E10" s="15">
        <v>263979</v>
      </c>
      <c r="F10" s="15">
        <v>263979</v>
      </c>
      <c r="G10" s="15">
        <v>264326</v>
      </c>
      <c r="H10" s="15">
        <v>264523</v>
      </c>
      <c r="I10" s="15">
        <v>264994</v>
      </c>
      <c r="J10" s="15">
        <v>274283</v>
      </c>
      <c r="K10" s="15">
        <v>277395</v>
      </c>
      <c r="L10" s="15">
        <v>280329</v>
      </c>
      <c r="M10" s="15">
        <v>283353</v>
      </c>
      <c r="N10" s="15">
        <v>287038</v>
      </c>
      <c r="O10" s="15">
        <v>289867</v>
      </c>
      <c r="P10" s="15">
        <v>293099</v>
      </c>
      <c r="Q10" s="15">
        <v>296228</v>
      </c>
      <c r="R10" s="15">
        <v>298477</v>
      </c>
      <c r="S10" s="15">
        <v>299461</v>
      </c>
      <c r="T10" s="15">
        <v>326916</v>
      </c>
      <c r="U10" s="15">
        <v>328377</v>
      </c>
      <c r="V10" s="15">
        <v>329767</v>
      </c>
      <c r="W10" s="16">
        <v>331004</v>
      </c>
      <c r="X10" s="16">
        <v>332325</v>
      </c>
      <c r="Y10" s="15">
        <v>356187</v>
      </c>
      <c r="Z10" s="15">
        <v>335593</v>
      </c>
      <c r="AA10" s="15">
        <v>336711</v>
      </c>
      <c r="AB10" s="15">
        <v>340424</v>
      </c>
      <c r="AC10" s="15">
        <v>343708</v>
      </c>
      <c r="AD10" s="15">
        <v>354395</v>
      </c>
      <c r="AE10" s="15">
        <v>355732</v>
      </c>
      <c r="AF10" s="15">
        <v>357025</v>
      </c>
      <c r="AG10" s="15">
        <v>358558</v>
      </c>
      <c r="AH10" s="15">
        <v>360348</v>
      </c>
      <c r="AI10" s="15">
        <v>362129</v>
      </c>
      <c r="AJ10" s="15">
        <v>364031</v>
      </c>
      <c r="AK10" s="15">
        <v>366185</v>
      </c>
      <c r="AL10" s="15">
        <v>368482</v>
      </c>
      <c r="AM10" s="15">
        <v>370666</v>
      </c>
      <c r="AN10" s="15">
        <v>374055</v>
      </c>
      <c r="AO10" s="15">
        <v>377159</v>
      </c>
      <c r="AP10" s="15">
        <v>379606</v>
      </c>
      <c r="AQ10" s="15">
        <v>381337</v>
      </c>
      <c r="AR10" s="15">
        <v>383157</v>
      </c>
      <c r="AS10" s="15">
        <v>385121</v>
      </c>
      <c r="AT10" s="15">
        <v>389493</v>
      </c>
      <c r="AU10" s="15">
        <v>392257</v>
      </c>
      <c r="AV10" s="15">
        <v>396477</v>
      </c>
      <c r="AW10" s="15">
        <v>400512</v>
      </c>
      <c r="AX10" s="15">
        <v>404730</v>
      </c>
      <c r="AY10" s="15">
        <v>407972</v>
      </c>
      <c r="AZ10" s="15">
        <v>411556</v>
      </c>
      <c r="BA10" s="15">
        <v>414618</v>
      </c>
      <c r="BB10" s="15">
        <v>418262</v>
      </c>
      <c r="BC10" s="15">
        <v>419823</v>
      </c>
      <c r="BD10" s="15">
        <v>421292</v>
      </c>
      <c r="BE10" s="15">
        <v>422727</v>
      </c>
      <c r="BF10" s="15">
        <v>424704</v>
      </c>
      <c r="BG10" s="15">
        <v>426747</v>
      </c>
      <c r="BH10" s="15">
        <v>429778</v>
      </c>
      <c r="BI10" s="15">
        <v>434667</v>
      </c>
      <c r="BJ10" s="15">
        <v>439599</v>
      </c>
      <c r="BK10" s="15">
        <v>443695</v>
      </c>
      <c r="BL10" s="15">
        <v>447892</v>
      </c>
      <c r="BM10" s="15">
        <v>451284</v>
      </c>
      <c r="BN10" s="15">
        <v>452986</v>
      </c>
      <c r="BO10" s="15">
        <v>454197</v>
      </c>
      <c r="BP10" s="15">
        <v>456905</v>
      </c>
      <c r="BQ10" s="15">
        <v>458321</v>
      </c>
      <c r="BR10" s="15">
        <v>459873</v>
      </c>
      <c r="BS10" s="15">
        <v>461663</v>
      </c>
      <c r="BT10" s="15">
        <v>463422</v>
      </c>
      <c r="BU10" s="15">
        <v>465674</v>
      </c>
      <c r="BV10" s="15">
        <v>470075</v>
      </c>
      <c r="BW10" s="15">
        <v>473053</v>
      </c>
      <c r="BX10" s="15">
        <v>473009</v>
      </c>
      <c r="BY10" s="15">
        <v>472936</v>
      </c>
      <c r="BZ10" s="15">
        <v>472749</v>
      </c>
      <c r="CA10" s="15">
        <v>472449</v>
      </c>
      <c r="CB10" s="15">
        <v>472168</v>
      </c>
      <c r="CC10" s="15">
        <v>472134</v>
      </c>
      <c r="CD10" s="15">
        <v>472085</v>
      </c>
      <c r="CE10" s="15">
        <v>472042</v>
      </c>
      <c r="CF10" s="17" t="s">
        <v>9</v>
      </c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13"/>
      <c r="DT10" s="13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</row>
    <row r="11" spans="1:206" s="18" customFormat="1" hidden="1">
      <c r="A11" s="13">
        <v>9</v>
      </c>
      <c r="B11" s="19" t="s">
        <v>10</v>
      </c>
      <c r="C11" s="15">
        <v>281367</v>
      </c>
      <c r="D11" s="15">
        <v>281367</v>
      </c>
      <c r="E11" s="15">
        <v>305849</v>
      </c>
      <c r="F11" s="15">
        <v>305849</v>
      </c>
      <c r="G11" s="15">
        <v>306196</v>
      </c>
      <c r="H11" s="15">
        <v>306570</v>
      </c>
      <c r="I11" s="15">
        <v>306824</v>
      </c>
      <c r="J11" s="15">
        <v>317579</v>
      </c>
      <c r="K11" s="15">
        <v>321075</v>
      </c>
      <c r="L11" s="15">
        <v>324374</v>
      </c>
      <c r="M11" s="15">
        <v>328034</v>
      </c>
      <c r="N11" s="15">
        <v>332526</v>
      </c>
      <c r="O11" s="15">
        <v>335844</v>
      </c>
      <c r="P11" s="15">
        <v>339879</v>
      </c>
      <c r="Q11" s="15">
        <v>343705</v>
      </c>
      <c r="R11" s="15">
        <v>346418</v>
      </c>
      <c r="S11" s="15">
        <v>347610</v>
      </c>
      <c r="T11" s="15">
        <v>349129</v>
      </c>
      <c r="U11" s="15">
        <v>350617</v>
      </c>
      <c r="V11" s="15">
        <v>351760</v>
      </c>
      <c r="W11" s="16">
        <v>353052</v>
      </c>
      <c r="X11" s="16">
        <v>354424</v>
      </c>
      <c r="Y11" s="15">
        <v>302498</v>
      </c>
      <c r="Z11" s="15">
        <v>357996</v>
      </c>
      <c r="AA11" s="15">
        <v>359671</v>
      </c>
      <c r="AB11" s="15">
        <v>363373</v>
      </c>
      <c r="AC11" s="15">
        <v>366661</v>
      </c>
      <c r="AD11" s="15">
        <v>368898</v>
      </c>
      <c r="AE11" s="15">
        <v>370218</v>
      </c>
      <c r="AF11" s="15">
        <v>371528</v>
      </c>
      <c r="AG11" s="15">
        <v>373095</v>
      </c>
      <c r="AH11" s="15">
        <v>374903</v>
      </c>
      <c r="AI11" s="15">
        <v>376626</v>
      </c>
      <c r="AJ11" s="15">
        <v>378448</v>
      </c>
      <c r="AK11" s="15">
        <v>380463</v>
      </c>
      <c r="AL11" s="15">
        <v>382671</v>
      </c>
      <c r="AM11" s="15">
        <v>384765</v>
      </c>
      <c r="AN11" s="15">
        <v>387930</v>
      </c>
      <c r="AO11" s="15">
        <v>390625</v>
      </c>
      <c r="AP11" s="15">
        <v>392822</v>
      </c>
      <c r="AQ11" s="15">
        <v>394135</v>
      </c>
      <c r="AR11" s="15">
        <v>395704</v>
      </c>
      <c r="AS11" s="15">
        <v>397332</v>
      </c>
      <c r="AT11" s="15">
        <v>400958</v>
      </c>
      <c r="AU11" s="15">
        <v>403347</v>
      </c>
      <c r="AV11" s="15">
        <v>407307</v>
      </c>
      <c r="AW11" s="15">
        <v>410397</v>
      </c>
      <c r="AX11" s="15">
        <v>413973</v>
      </c>
      <c r="AY11" s="15">
        <v>416869</v>
      </c>
      <c r="AZ11" s="15">
        <v>420232</v>
      </c>
      <c r="BA11" s="15">
        <v>423065</v>
      </c>
      <c r="BB11" s="15">
        <v>426542</v>
      </c>
      <c r="BC11" s="15">
        <v>427945</v>
      </c>
      <c r="BD11" s="15">
        <v>429291</v>
      </c>
      <c r="BE11" s="15">
        <v>430512</v>
      </c>
      <c r="BF11" s="15">
        <v>432246</v>
      </c>
      <c r="BG11" s="15">
        <v>432248</v>
      </c>
      <c r="BH11" s="15">
        <v>432253</v>
      </c>
      <c r="BI11" s="15">
        <v>432298</v>
      </c>
      <c r="BJ11" s="15">
        <v>432038</v>
      </c>
      <c r="BK11" s="15">
        <v>432000</v>
      </c>
      <c r="BL11" s="17" t="s">
        <v>9</v>
      </c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13"/>
      <c r="DT11" s="13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</row>
    <row r="12" spans="1:206" s="22" customFormat="1" hidden="1">
      <c r="A12" s="20">
        <v>10</v>
      </c>
      <c r="B12" s="21" t="s">
        <v>11</v>
      </c>
      <c r="C12" s="16">
        <v>58200</v>
      </c>
      <c r="D12" s="16">
        <v>58200</v>
      </c>
      <c r="E12" s="16">
        <v>63264</v>
      </c>
      <c r="F12" s="16">
        <v>63264</v>
      </c>
      <c r="G12" s="16">
        <v>63611</v>
      </c>
      <c r="H12" s="16">
        <v>63640</v>
      </c>
      <c r="I12" s="16">
        <v>63776</v>
      </c>
      <c r="J12" s="16">
        <v>65991</v>
      </c>
      <c r="K12" s="16">
        <v>66733</v>
      </c>
      <c r="L12" s="16">
        <v>67468</v>
      </c>
      <c r="M12" s="16">
        <v>68255</v>
      </c>
      <c r="N12" s="16">
        <v>69168</v>
      </c>
      <c r="O12" s="16">
        <v>69891</v>
      </c>
      <c r="P12" s="16">
        <v>70702</v>
      </c>
      <c r="Q12" s="16">
        <v>70786</v>
      </c>
      <c r="R12" s="16">
        <v>70800</v>
      </c>
      <c r="S12" s="16">
        <v>70631</v>
      </c>
      <c r="T12" s="16">
        <v>70305</v>
      </c>
      <c r="U12" s="17" t="s">
        <v>9</v>
      </c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5"/>
      <c r="BD12" s="15"/>
      <c r="BE12" s="15"/>
      <c r="BF12" s="15"/>
      <c r="BG12" s="15"/>
      <c r="BH12" s="15"/>
      <c r="BI12" s="16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20"/>
      <c r="DT12" s="20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</row>
    <row r="13" spans="1:206" s="22" customFormat="1" hidden="1">
      <c r="A13" s="20">
        <v>11</v>
      </c>
      <c r="B13" s="21" t="s">
        <v>12</v>
      </c>
      <c r="C13" s="16">
        <v>21434</v>
      </c>
      <c r="D13" s="16">
        <v>21434</v>
      </c>
      <c r="E13" s="16">
        <v>23299</v>
      </c>
      <c r="F13" s="16">
        <v>23299</v>
      </c>
      <c r="G13" s="16">
        <v>23645</v>
      </c>
      <c r="H13" s="16">
        <v>23697</v>
      </c>
      <c r="I13" s="16">
        <v>23737</v>
      </c>
      <c r="J13" s="16">
        <v>24521</v>
      </c>
      <c r="K13" s="16">
        <v>24765</v>
      </c>
      <c r="L13" s="16">
        <v>25016</v>
      </c>
      <c r="M13" s="16">
        <v>25270</v>
      </c>
      <c r="N13" s="16">
        <v>25572</v>
      </c>
      <c r="O13" s="16">
        <v>25800</v>
      </c>
      <c r="P13" s="16">
        <v>26095</v>
      </c>
      <c r="Q13" s="16">
        <v>26095</v>
      </c>
      <c r="R13" s="16">
        <v>26067</v>
      </c>
      <c r="S13" s="16">
        <v>25955</v>
      </c>
      <c r="T13" s="17" t="s">
        <v>9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20"/>
      <c r="DT13" s="20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</row>
    <row r="14" spans="1:206" s="22" customFormat="1" hidden="1">
      <c r="A14" s="20">
        <v>12</v>
      </c>
      <c r="B14" s="21" t="s">
        <v>13</v>
      </c>
      <c r="C14" s="16">
        <v>18639</v>
      </c>
      <c r="D14" s="16">
        <v>18639</v>
      </c>
      <c r="E14" s="16">
        <v>20261</v>
      </c>
      <c r="F14" s="16">
        <v>20261</v>
      </c>
      <c r="G14" s="16">
        <v>20607</v>
      </c>
      <c r="H14" s="16">
        <v>20607</v>
      </c>
      <c r="I14" s="16">
        <v>20607</v>
      </c>
      <c r="J14" s="16">
        <v>21283</v>
      </c>
      <c r="K14" s="16">
        <v>21496</v>
      </c>
      <c r="L14" s="16">
        <v>21700</v>
      </c>
      <c r="M14" s="16">
        <v>21856</v>
      </c>
      <c r="N14" s="16">
        <v>22117</v>
      </c>
      <c r="O14" s="16">
        <v>22325</v>
      </c>
      <c r="P14" s="16">
        <v>22520</v>
      </c>
      <c r="Q14" s="16">
        <v>22751</v>
      </c>
      <c r="R14" s="16">
        <v>22922</v>
      </c>
      <c r="S14" s="16">
        <v>22825</v>
      </c>
      <c r="T14" s="16">
        <v>22937</v>
      </c>
      <c r="U14" s="16">
        <v>23029</v>
      </c>
      <c r="V14" s="16">
        <v>23050</v>
      </c>
      <c r="W14" s="16">
        <v>23049</v>
      </c>
      <c r="X14" s="16">
        <v>23035</v>
      </c>
      <c r="Y14" s="16">
        <v>23033</v>
      </c>
      <c r="Z14" s="16">
        <v>23004</v>
      </c>
      <c r="AA14" s="16">
        <v>22741</v>
      </c>
      <c r="AB14" s="17" t="s">
        <v>9</v>
      </c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20"/>
      <c r="DT14" s="20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</row>
    <row r="15" spans="1:206" s="22" customFormat="1" hidden="1">
      <c r="A15" s="20">
        <v>13</v>
      </c>
      <c r="B15" s="21" t="s">
        <v>14</v>
      </c>
      <c r="C15" s="16">
        <v>15704</v>
      </c>
      <c r="D15" s="16">
        <v>15704</v>
      </c>
      <c r="E15" s="16">
        <v>17070</v>
      </c>
      <c r="F15" s="16">
        <v>17070</v>
      </c>
      <c r="G15" s="16">
        <v>17416</v>
      </c>
      <c r="H15" s="16">
        <v>17470</v>
      </c>
      <c r="I15" s="16">
        <v>17510</v>
      </c>
      <c r="J15" s="16">
        <v>18298</v>
      </c>
      <c r="K15" s="16">
        <v>18585</v>
      </c>
      <c r="L15" s="16">
        <v>19060</v>
      </c>
      <c r="M15" s="16">
        <v>19977</v>
      </c>
      <c r="N15" s="16">
        <v>20693</v>
      </c>
      <c r="O15" s="16">
        <v>21039</v>
      </c>
      <c r="P15" s="16">
        <v>21331</v>
      </c>
      <c r="Q15" s="16">
        <v>21619</v>
      </c>
      <c r="R15" s="16">
        <v>21808</v>
      </c>
      <c r="S15" s="16">
        <v>22037</v>
      </c>
      <c r="T15" s="16">
        <v>22150</v>
      </c>
      <c r="U15" s="16">
        <v>22260</v>
      </c>
      <c r="V15" s="16">
        <v>22316</v>
      </c>
      <c r="W15" s="16">
        <v>22338</v>
      </c>
      <c r="X15" s="16">
        <v>22335</v>
      </c>
      <c r="Y15" s="16">
        <v>22332</v>
      </c>
      <c r="Z15" s="16">
        <v>22330</v>
      </c>
      <c r="AA15" s="16">
        <v>22327</v>
      </c>
      <c r="AB15" s="17" t="s">
        <v>9</v>
      </c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20"/>
      <c r="DT15" s="20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</row>
    <row r="16" spans="1:206" s="22" customFormat="1" hidden="1">
      <c r="A16" s="20">
        <v>14</v>
      </c>
      <c r="B16" s="21" t="s">
        <v>15</v>
      </c>
      <c r="C16" s="16">
        <v>6654</v>
      </c>
      <c r="D16" s="16">
        <v>6654</v>
      </c>
      <c r="E16" s="16">
        <v>7233</v>
      </c>
      <c r="F16" s="16">
        <v>7233</v>
      </c>
      <c r="G16" s="16">
        <v>7579</v>
      </c>
      <c r="H16" s="16">
        <v>7579</v>
      </c>
      <c r="I16" s="16">
        <v>7579</v>
      </c>
      <c r="J16" s="16">
        <v>7821</v>
      </c>
      <c r="K16" s="16">
        <v>7898</v>
      </c>
      <c r="L16" s="16">
        <v>7971</v>
      </c>
      <c r="M16" s="16">
        <v>8019</v>
      </c>
      <c r="N16" s="16">
        <v>8114</v>
      </c>
      <c r="O16" s="16">
        <v>8187</v>
      </c>
      <c r="P16" s="16">
        <v>8260</v>
      </c>
      <c r="Q16" s="16">
        <v>8345</v>
      </c>
      <c r="R16" s="16">
        <v>8406</v>
      </c>
      <c r="S16" s="16">
        <v>8282</v>
      </c>
      <c r="T16" s="16">
        <v>8316</v>
      </c>
      <c r="U16" s="16">
        <v>8349</v>
      </c>
      <c r="V16" s="16">
        <v>8326</v>
      </c>
      <c r="W16" s="16">
        <v>8347</v>
      </c>
      <c r="X16" s="16">
        <v>8376</v>
      </c>
      <c r="Y16" s="16">
        <v>8409</v>
      </c>
      <c r="Z16" s="16">
        <v>8409</v>
      </c>
      <c r="AA16" s="16">
        <v>8408</v>
      </c>
      <c r="AB16" s="16">
        <v>8408</v>
      </c>
      <c r="AC16" s="16">
        <v>8400</v>
      </c>
      <c r="AD16" s="17" t="s">
        <v>9</v>
      </c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20"/>
      <c r="DT16" s="20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</row>
    <row r="17" spans="1:206" s="22" customFormat="1" hidden="1">
      <c r="A17" s="20">
        <v>15</v>
      </c>
      <c r="B17" s="21" t="s">
        <v>16</v>
      </c>
      <c r="C17" s="16">
        <v>1734</v>
      </c>
      <c r="D17" s="16">
        <v>1734</v>
      </c>
      <c r="E17" s="16">
        <v>1884</v>
      </c>
      <c r="F17" s="16">
        <v>1884</v>
      </c>
      <c r="G17" s="23" t="s">
        <v>17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20"/>
      <c r="DT17" s="20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</row>
    <row r="18" spans="1:206" s="22" customFormat="1" hidden="1">
      <c r="A18" s="20">
        <v>16</v>
      </c>
      <c r="B18" s="21" t="s">
        <v>18</v>
      </c>
      <c r="C18" s="16">
        <v>1517</v>
      </c>
      <c r="D18" s="16">
        <v>1517</v>
      </c>
      <c r="E18" s="16">
        <v>1649</v>
      </c>
      <c r="F18" s="16">
        <v>1649</v>
      </c>
      <c r="G18" s="23" t="s">
        <v>17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20"/>
      <c r="DT18" s="20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</row>
    <row r="19" spans="1:206" s="22" customFormat="1" hidden="1">
      <c r="A19" s="20">
        <v>17</v>
      </c>
      <c r="B19" s="21" t="s">
        <v>19</v>
      </c>
      <c r="C19" s="16">
        <v>1036</v>
      </c>
      <c r="D19" s="16">
        <v>1036</v>
      </c>
      <c r="E19" s="16">
        <v>1127</v>
      </c>
      <c r="F19" s="16">
        <v>1127</v>
      </c>
      <c r="G19" s="23" t="s">
        <v>17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20"/>
      <c r="DT19" s="20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</row>
    <row r="20" spans="1:206" s="22" customFormat="1" hidden="1">
      <c r="A20" s="20">
        <v>18</v>
      </c>
      <c r="B20" s="21" t="s">
        <v>20</v>
      </c>
      <c r="C20" s="16">
        <v>178</v>
      </c>
      <c r="D20" s="16">
        <v>178</v>
      </c>
      <c r="E20" s="16">
        <v>194</v>
      </c>
      <c r="F20" s="16">
        <v>194</v>
      </c>
      <c r="G20" s="23" t="s">
        <v>17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20"/>
      <c r="DT20" s="20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</row>
    <row r="21" spans="1:206">
      <c r="A21" s="87" t="s">
        <v>21</v>
      </c>
      <c r="B21" s="87"/>
      <c r="C21" s="24">
        <f t="shared" ref="C21:BN21" si="0">SUM(C3:C20)</f>
        <v>3823610</v>
      </c>
      <c r="D21" s="24">
        <f t="shared" si="0"/>
        <v>3823610</v>
      </c>
      <c r="E21" s="24">
        <f t="shared" si="0"/>
        <v>4156316</v>
      </c>
      <c r="F21" s="24">
        <f t="shared" si="0"/>
        <v>4156316</v>
      </c>
      <c r="G21" s="24">
        <f t="shared" si="0"/>
        <v>4156316</v>
      </c>
      <c r="H21" s="24">
        <f t="shared" si="0"/>
        <v>4161051</v>
      </c>
      <c r="I21" s="24">
        <f t="shared" si="0"/>
        <v>4164230</v>
      </c>
      <c r="J21" s="24">
        <f t="shared" si="0"/>
        <v>4311070</v>
      </c>
      <c r="K21" s="24">
        <f t="shared" si="0"/>
        <v>4362878</v>
      </c>
      <c r="L21" s="24">
        <f t="shared" si="0"/>
        <v>4409755</v>
      </c>
      <c r="M21" s="24">
        <f t="shared" si="0"/>
        <v>4467992</v>
      </c>
      <c r="N21" s="24">
        <f t="shared" si="0"/>
        <v>4531859</v>
      </c>
      <c r="O21" s="24">
        <f t="shared" si="0"/>
        <v>4580786</v>
      </c>
      <c r="P21" s="24">
        <f t="shared" si="0"/>
        <v>4642002</v>
      </c>
      <c r="Q21" s="24">
        <f t="shared" si="0"/>
        <v>4693928</v>
      </c>
      <c r="R21" s="24">
        <f t="shared" si="0"/>
        <v>4731544</v>
      </c>
      <c r="S21" s="24">
        <f t="shared" si="0"/>
        <v>4752942</v>
      </c>
      <c r="T21" s="24">
        <f t="shared" si="0"/>
        <v>4775553</v>
      </c>
      <c r="U21" s="24">
        <f t="shared" si="0"/>
        <v>4797792</v>
      </c>
      <c r="V21" s="24">
        <f t="shared" si="0"/>
        <v>4819200</v>
      </c>
      <c r="W21" s="24">
        <f t="shared" si="0"/>
        <v>4838966</v>
      </c>
      <c r="X21" s="24">
        <f t="shared" si="0"/>
        <v>4859939</v>
      </c>
      <c r="Y21" s="24">
        <f t="shared" si="0"/>
        <v>4853663</v>
      </c>
      <c r="Z21" s="24">
        <f t="shared" si="0"/>
        <v>4913153</v>
      </c>
      <c r="AA21" s="24">
        <f t="shared" si="0"/>
        <v>4936522</v>
      </c>
      <c r="AB21" s="24">
        <f t="shared" si="0"/>
        <v>4971803</v>
      </c>
      <c r="AC21" s="24">
        <f t="shared" si="0"/>
        <v>5004234</v>
      </c>
      <c r="AD21" s="24">
        <f t="shared" si="0"/>
        <v>5026721</v>
      </c>
      <c r="AE21" s="24">
        <f t="shared" si="0"/>
        <v>5041116</v>
      </c>
      <c r="AF21" s="24">
        <f t="shared" si="0"/>
        <v>5055102</v>
      </c>
      <c r="AG21" s="24">
        <f t="shared" si="0"/>
        <v>5072010</v>
      </c>
      <c r="AH21" s="24">
        <f t="shared" si="0"/>
        <v>5091825</v>
      </c>
      <c r="AI21" s="24">
        <f t="shared" si="0"/>
        <v>5110520</v>
      </c>
      <c r="AJ21" s="24">
        <f t="shared" si="0"/>
        <v>5130335</v>
      </c>
      <c r="AK21" s="24">
        <f t="shared" si="0"/>
        <v>5157413</v>
      </c>
      <c r="AL21" s="24">
        <f t="shared" si="0"/>
        <v>5186367</v>
      </c>
      <c r="AM21" s="24">
        <f t="shared" si="0"/>
        <v>5211184</v>
      </c>
      <c r="AN21" s="24">
        <f t="shared" si="0"/>
        <v>5243918</v>
      </c>
      <c r="AO21" s="24">
        <f t="shared" si="0"/>
        <v>5272089</v>
      </c>
      <c r="AP21" s="24">
        <f t="shared" si="0"/>
        <v>5294332</v>
      </c>
      <c r="AQ21" s="24">
        <f t="shared" si="0"/>
        <v>5308622</v>
      </c>
      <c r="AR21" s="24">
        <f t="shared" si="0"/>
        <v>5324851</v>
      </c>
      <c r="AS21" s="24">
        <f t="shared" si="0"/>
        <v>5342658</v>
      </c>
      <c r="AT21" s="24">
        <f t="shared" si="0"/>
        <v>5379042</v>
      </c>
      <c r="AU21" s="24">
        <f t="shared" si="0"/>
        <v>5403443</v>
      </c>
      <c r="AV21" s="24">
        <f t="shared" si="0"/>
        <v>5442500</v>
      </c>
      <c r="AW21" s="24">
        <f t="shared" si="0"/>
        <v>5476504</v>
      </c>
      <c r="AX21" s="24">
        <f t="shared" si="0"/>
        <v>5516065</v>
      </c>
      <c r="AY21" s="24">
        <f t="shared" si="0"/>
        <v>5544425</v>
      </c>
      <c r="AZ21" s="24">
        <f t="shared" si="0"/>
        <v>5576175</v>
      </c>
      <c r="BA21" s="24">
        <f t="shared" si="0"/>
        <v>5603397</v>
      </c>
      <c r="BB21" s="24">
        <f t="shared" si="0"/>
        <v>5635827</v>
      </c>
      <c r="BC21" s="24">
        <f t="shared" si="0"/>
        <v>5649408</v>
      </c>
      <c r="BD21" s="24">
        <f t="shared" si="0"/>
        <v>5662523</v>
      </c>
      <c r="BE21" s="24">
        <f t="shared" si="0"/>
        <v>5674807</v>
      </c>
      <c r="BF21" s="24">
        <f t="shared" si="0"/>
        <v>5691921</v>
      </c>
      <c r="BG21" s="24">
        <f t="shared" si="0"/>
        <v>5708605</v>
      </c>
      <c r="BH21" s="24">
        <f t="shared" si="0"/>
        <v>5706913</v>
      </c>
      <c r="BI21" s="24">
        <f t="shared" si="0"/>
        <v>5737068</v>
      </c>
      <c r="BJ21" s="24">
        <f t="shared" si="0"/>
        <v>5772514</v>
      </c>
      <c r="BK21" s="24">
        <f t="shared" si="0"/>
        <v>5803067</v>
      </c>
      <c r="BL21" s="24">
        <f t="shared" si="0"/>
        <v>5832413</v>
      </c>
      <c r="BM21" s="24">
        <f t="shared" si="0"/>
        <v>5858235</v>
      </c>
      <c r="BN21" s="24">
        <f t="shared" si="0"/>
        <v>5876298</v>
      </c>
      <c r="BO21" s="24">
        <f t="shared" ref="BO21:DZ21" si="1">SUM(BO3:BO20)</f>
        <v>5891284</v>
      </c>
      <c r="BP21" s="24">
        <f t="shared" si="1"/>
        <v>5913012</v>
      </c>
      <c r="BQ21" s="24">
        <f t="shared" si="1"/>
        <v>5925264</v>
      </c>
      <c r="BR21" s="24">
        <f t="shared" si="1"/>
        <v>5938767</v>
      </c>
      <c r="BS21" s="24">
        <f t="shared" si="1"/>
        <v>5954363</v>
      </c>
      <c r="BT21" s="24">
        <f t="shared" si="1"/>
        <v>5976926</v>
      </c>
      <c r="BU21" s="24">
        <f t="shared" si="1"/>
        <v>5999140</v>
      </c>
      <c r="BV21" s="24">
        <f t="shared" si="1"/>
        <v>6039261</v>
      </c>
      <c r="BW21" s="24">
        <f t="shared" si="1"/>
        <v>6065705</v>
      </c>
      <c r="BX21" s="24">
        <f t="shared" si="1"/>
        <v>6093467</v>
      </c>
      <c r="BY21" s="24">
        <f t="shared" si="1"/>
        <v>6120796</v>
      </c>
      <c r="BZ21" s="24">
        <f t="shared" si="1"/>
        <v>6139218</v>
      </c>
      <c r="CA21" s="24">
        <f t="shared" si="1"/>
        <v>6149156</v>
      </c>
      <c r="CB21" s="24">
        <f t="shared" si="1"/>
        <v>6160967</v>
      </c>
      <c r="CC21" s="24">
        <f t="shared" si="1"/>
        <v>6173137</v>
      </c>
      <c r="CD21" s="24">
        <f t="shared" si="1"/>
        <v>6188201</v>
      </c>
      <c r="CE21" s="24">
        <f t="shared" si="1"/>
        <v>6203607</v>
      </c>
      <c r="CF21" s="24">
        <f t="shared" si="1"/>
        <v>6227309</v>
      </c>
      <c r="CG21" s="24">
        <f t="shared" si="1"/>
        <v>6252485</v>
      </c>
      <c r="CH21" s="24">
        <f t="shared" si="1"/>
        <v>6293142</v>
      </c>
      <c r="CI21" s="24">
        <f t="shared" si="1"/>
        <v>6319378</v>
      </c>
      <c r="CJ21" s="24">
        <f t="shared" si="1"/>
        <v>6347575</v>
      </c>
      <c r="CK21" s="24">
        <f t="shared" si="1"/>
        <v>6374769</v>
      </c>
      <c r="CL21" s="24">
        <f t="shared" si="1"/>
        <v>6392463</v>
      </c>
      <c r="CM21" s="24">
        <f t="shared" si="1"/>
        <v>6402779</v>
      </c>
      <c r="CN21" s="24">
        <f t="shared" si="1"/>
        <v>6414900</v>
      </c>
      <c r="CO21" s="24">
        <f t="shared" si="1"/>
        <v>6427746</v>
      </c>
      <c r="CP21" s="24">
        <f t="shared" si="1"/>
        <v>6443896</v>
      </c>
      <c r="CQ21" s="24">
        <f t="shared" si="1"/>
        <v>6459626</v>
      </c>
      <c r="CR21" s="24">
        <f t="shared" si="1"/>
        <v>6481267</v>
      </c>
      <c r="CS21" s="24">
        <f t="shared" si="1"/>
        <v>6509118</v>
      </c>
      <c r="CT21" s="24">
        <f t="shared" si="1"/>
        <v>6556380</v>
      </c>
      <c r="CU21" s="24">
        <f t="shared" si="1"/>
        <v>6585098</v>
      </c>
      <c r="CV21" s="24">
        <f t="shared" si="1"/>
        <v>6613730</v>
      </c>
      <c r="CW21" s="24">
        <f t="shared" si="1"/>
        <v>6640288</v>
      </c>
      <c r="CX21" s="24">
        <f t="shared" si="1"/>
        <v>6659907</v>
      </c>
      <c r="CY21" s="24">
        <f t="shared" si="1"/>
        <v>6671423</v>
      </c>
      <c r="CZ21" s="24">
        <f t="shared" si="1"/>
        <v>6684887</v>
      </c>
      <c r="DA21" s="24">
        <f t="shared" si="1"/>
        <v>6699008</v>
      </c>
      <c r="DB21" s="24">
        <f t="shared" si="1"/>
        <v>6715017</v>
      </c>
      <c r="DC21" s="24">
        <f t="shared" si="1"/>
        <v>6730810</v>
      </c>
      <c r="DD21" s="24">
        <f t="shared" si="1"/>
        <v>6747545</v>
      </c>
      <c r="DE21" s="24">
        <f t="shared" si="1"/>
        <v>6762385</v>
      </c>
      <c r="DF21" s="24">
        <f t="shared" si="1"/>
        <v>6798439</v>
      </c>
      <c r="DG21" s="24">
        <f t="shared" si="1"/>
        <v>6831848</v>
      </c>
      <c r="DH21" s="24">
        <f t="shared" si="1"/>
        <v>6856291</v>
      </c>
      <c r="DI21" s="24">
        <f t="shared" si="1"/>
        <v>6878452</v>
      </c>
      <c r="DJ21" s="24">
        <f t="shared" si="1"/>
        <v>6895383</v>
      </c>
      <c r="DK21" s="24">
        <f t="shared" si="1"/>
        <v>6904732</v>
      </c>
      <c r="DL21" s="24">
        <f t="shared" si="1"/>
        <v>6916985</v>
      </c>
      <c r="DM21" s="24">
        <f t="shared" si="1"/>
        <v>6929282</v>
      </c>
      <c r="DN21" s="24">
        <f t="shared" si="1"/>
        <v>6944494</v>
      </c>
      <c r="DO21" s="24">
        <f t="shared" si="1"/>
        <v>6956716</v>
      </c>
      <c r="DP21" s="24">
        <f t="shared" si="1"/>
        <v>6972463</v>
      </c>
      <c r="DQ21" s="24">
        <f t="shared" si="1"/>
        <v>7000018</v>
      </c>
      <c r="DR21" s="24">
        <f t="shared" si="1"/>
        <v>7042179</v>
      </c>
      <c r="DS21" s="24">
        <f t="shared" si="1"/>
        <v>7068701</v>
      </c>
      <c r="DT21" s="24">
        <f t="shared" si="1"/>
        <v>7091531</v>
      </c>
      <c r="DU21" s="24">
        <f t="shared" si="1"/>
        <v>7111264</v>
      </c>
      <c r="DV21" s="24">
        <f t="shared" si="1"/>
        <v>7126585</v>
      </c>
      <c r="DW21" s="24">
        <f t="shared" si="1"/>
        <v>7134267</v>
      </c>
      <c r="DX21" s="24">
        <f t="shared" si="1"/>
        <v>7146071</v>
      </c>
      <c r="DY21" s="24">
        <f t="shared" si="1"/>
        <v>7156905</v>
      </c>
      <c r="DZ21" s="24">
        <f t="shared" si="1"/>
        <v>7167760</v>
      </c>
      <c r="EA21" s="24">
        <f t="shared" ref="EA21:GM21" si="2">SUM(EA3:EA20)</f>
        <v>7178497</v>
      </c>
      <c r="EB21" s="24">
        <f t="shared" si="2"/>
        <v>7191706</v>
      </c>
      <c r="EC21" s="24">
        <f t="shared" si="2"/>
        <v>7216302</v>
      </c>
      <c r="ED21" s="24">
        <f t="shared" si="2"/>
        <v>7250299</v>
      </c>
      <c r="EE21" s="24">
        <f t="shared" si="2"/>
        <v>7270442</v>
      </c>
      <c r="EF21" s="24">
        <f t="shared" si="2"/>
        <v>7290600</v>
      </c>
      <c r="EG21" s="24">
        <f t="shared" si="2"/>
        <v>7308927</v>
      </c>
      <c r="EH21" s="24">
        <f t="shared" si="2"/>
        <v>7322652</v>
      </c>
      <c r="EI21" s="24">
        <f t="shared" si="2"/>
        <v>7329858</v>
      </c>
      <c r="EJ21" s="24">
        <f t="shared" si="2"/>
        <v>7341969</v>
      </c>
      <c r="EK21" s="24">
        <f t="shared" si="2"/>
        <v>7354404</v>
      </c>
      <c r="EL21" s="24">
        <f t="shared" si="2"/>
        <v>7365946</v>
      </c>
      <c r="EM21" s="24">
        <f t="shared" si="2"/>
        <v>7376859</v>
      </c>
      <c r="EN21" s="24">
        <f t="shared" si="2"/>
        <v>7394144</v>
      </c>
      <c r="EO21" s="24">
        <f t="shared" si="2"/>
        <v>7423848</v>
      </c>
      <c r="EP21" s="24">
        <f t="shared" si="2"/>
        <v>7462359</v>
      </c>
      <c r="EQ21" s="24">
        <f t="shared" si="2"/>
        <v>7484813</v>
      </c>
      <c r="ER21" s="24">
        <f t="shared" si="2"/>
        <v>7506709</v>
      </c>
      <c r="ES21" s="24">
        <f t="shared" si="2"/>
        <v>7525085</v>
      </c>
      <c r="ET21" s="24">
        <f t="shared" si="2"/>
        <v>7538742</v>
      </c>
      <c r="EU21" s="24">
        <f t="shared" si="2"/>
        <v>7546722</v>
      </c>
      <c r="EV21" s="24">
        <f t="shared" si="2"/>
        <v>7555573</v>
      </c>
      <c r="EW21" s="24">
        <f t="shared" si="2"/>
        <v>7568826</v>
      </c>
      <c r="EX21" s="24">
        <f t="shared" si="2"/>
        <v>7578740</v>
      </c>
      <c r="EY21" s="24">
        <f t="shared" si="2"/>
        <v>7583907</v>
      </c>
      <c r="EZ21" s="24">
        <f t="shared" si="2"/>
        <v>7589956</v>
      </c>
      <c r="FA21" s="24">
        <f t="shared" si="2"/>
        <v>7604966</v>
      </c>
      <c r="FB21" s="24">
        <f t="shared" si="2"/>
        <v>7630057</v>
      </c>
      <c r="FC21" s="24">
        <f t="shared" si="2"/>
        <v>7646931</v>
      </c>
      <c r="FD21" s="24">
        <f t="shared" si="2"/>
        <v>7664236</v>
      </c>
      <c r="FE21" s="24">
        <f t="shared" si="2"/>
        <v>7678158</v>
      </c>
      <c r="FF21" s="24">
        <f t="shared" si="2"/>
        <v>7687963</v>
      </c>
      <c r="FG21" s="24">
        <f t="shared" si="2"/>
        <v>7693975</v>
      </c>
      <c r="FH21" s="24">
        <f t="shared" si="2"/>
        <v>7703298</v>
      </c>
      <c r="FI21" s="24">
        <f t="shared" si="2"/>
        <v>7711894</v>
      </c>
      <c r="FJ21" s="24">
        <f t="shared" si="2"/>
        <v>7722397</v>
      </c>
      <c r="FK21" s="24">
        <f t="shared" si="2"/>
        <v>7732586</v>
      </c>
      <c r="FL21" s="24">
        <f t="shared" si="2"/>
        <v>7743468</v>
      </c>
      <c r="FM21" s="24">
        <f t="shared" si="2"/>
        <v>7761738</v>
      </c>
      <c r="FN21" s="24">
        <f t="shared" si="2"/>
        <v>7793087</v>
      </c>
      <c r="FO21" s="24">
        <f t="shared" si="2"/>
        <v>7815053</v>
      </c>
      <c r="FP21" s="24">
        <f t="shared" si="2"/>
        <v>7834957</v>
      </c>
      <c r="FQ21" s="24">
        <f t="shared" si="2"/>
        <v>7849907</v>
      </c>
      <c r="FR21" s="24">
        <f t="shared" si="2"/>
        <v>7861023</v>
      </c>
      <c r="FS21" s="24">
        <f t="shared" si="2"/>
        <v>7867506</v>
      </c>
      <c r="FT21" s="24">
        <f t="shared" si="2"/>
        <v>7878374</v>
      </c>
      <c r="FU21" s="24">
        <f t="shared" si="2"/>
        <v>7888081</v>
      </c>
      <c r="FV21" s="24">
        <f t="shared" si="2"/>
        <v>7898599</v>
      </c>
      <c r="FW21" s="24">
        <f t="shared" si="2"/>
        <v>7908319</v>
      </c>
      <c r="FX21" s="24">
        <f t="shared" si="2"/>
        <v>7921312</v>
      </c>
      <c r="FY21" s="24">
        <f t="shared" si="2"/>
        <v>7946773</v>
      </c>
      <c r="FZ21" s="24">
        <f t="shared" si="2"/>
        <v>7960330</v>
      </c>
      <c r="GA21" s="24">
        <f t="shared" si="2"/>
        <v>7978906</v>
      </c>
      <c r="GB21" s="24">
        <f t="shared" si="2"/>
        <v>8028054</v>
      </c>
      <c r="GC21" s="24">
        <f t="shared" si="2"/>
        <v>8042261</v>
      </c>
      <c r="GD21" s="24">
        <f t="shared" si="2"/>
        <v>8053431</v>
      </c>
      <c r="GE21" s="24">
        <f t="shared" si="2"/>
        <v>8062213</v>
      </c>
      <c r="GF21" s="24">
        <f t="shared" si="2"/>
        <v>8071898</v>
      </c>
      <c r="GG21" s="24">
        <f t="shared" si="2"/>
        <v>8079450</v>
      </c>
      <c r="GH21" s="24">
        <f t="shared" si="2"/>
        <v>8085535</v>
      </c>
      <c r="GI21" s="24">
        <f t="shared" si="2"/>
        <v>8089360</v>
      </c>
      <c r="GJ21" s="24">
        <f t="shared" si="2"/>
        <v>8097082</v>
      </c>
      <c r="GK21" s="24">
        <f t="shared" si="2"/>
        <v>8116587</v>
      </c>
      <c r="GL21" s="24">
        <f t="shared" si="2"/>
        <v>8150791</v>
      </c>
      <c r="GM21" s="24">
        <f t="shared" si="2"/>
        <v>8167352</v>
      </c>
      <c r="GN21" s="24">
        <f t="shared" ref="GN21:GX21" si="3">SUM(GN3:GN20)</f>
        <v>8183434</v>
      </c>
      <c r="GO21" s="24">
        <f t="shared" si="3"/>
        <v>8195012</v>
      </c>
      <c r="GP21" s="24">
        <f t="shared" si="3"/>
        <v>8204485</v>
      </c>
      <c r="GQ21" s="24">
        <f t="shared" si="3"/>
        <v>8209685</v>
      </c>
      <c r="GR21" s="24">
        <f t="shared" si="3"/>
        <v>8217750</v>
      </c>
      <c r="GS21" s="24">
        <f t="shared" si="3"/>
        <v>8224679</v>
      </c>
      <c r="GT21" s="24">
        <f t="shared" si="3"/>
        <v>8231263</v>
      </c>
      <c r="GU21" s="24">
        <f t="shared" si="3"/>
        <v>8239012</v>
      </c>
      <c r="GV21" s="24">
        <f t="shared" si="3"/>
        <v>8246515</v>
      </c>
      <c r="GW21" s="24">
        <f t="shared" si="3"/>
        <v>8263460</v>
      </c>
      <c r="GX21" s="24">
        <f t="shared" si="3"/>
        <v>8287879</v>
      </c>
    </row>
  </sheetData>
  <sheetProtection selectLockedCells="1" selectUnlockedCells="1"/>
  <mergeCells count="1">
    <mergeCell ref="A21:B21"/>
  </mergeCells>
  <pageMargins left="0.69930555555555596" right="0.69930555555555596" top="0.75" bottom="0.75" header="0.50902777777777797" footer="0.50902777777777797"/>
  <pageSetup orientation="portrait" horizontalDpi="300" verticalDpi="300" r:id="rId1"/>
  <headerFooter alignWithMargins="0"/>
  <ignoredErrors>
    <ignoredError sqref="C21:E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BD04-DD13-4F64-A5B4-F807D0C8D66F}">
  <dimension ref="A1:I202"/>
  <sheetViews>
    <sheetView workbookViewId="0">
      <pane ySplit="2" topLeftCell="A189" activePane="bottomLeft" state="frozen"/>
      <selection pane="bottomLeft" activeCell="I203" sqref="I203"/>
    </sheetView>
  </sheetViews>
  <sheetFormatPr defaultColWidth="9.08984375" defaultRowHeight="14.5"/>
  <cols>
    <col min="1" max="1" width="8.54296875" style="26" customWidth="1"/>
    <col min="2" max="2" width="14.54296875" style="35" bestFit="1" customWidth="1"/>
    <col min="3" max="3" width="22.54296875" style="26" bestFit="1" customWidth="1"/>
    <col min="4" max="4" width="16.08984375" style="26" bestFit="1" customWidth="1"/>
    <col min="5" max="5" width="12.36328125" style="26" bestFit="1" customWidth="1"/>
    <col min="6" max="6" width="16.1796875" style="26" bestFit="1" customWidth="1"/>
    <col min="7" max="7" width="15" style="26" bestFit="1" customWidth="1"/>
    <col min="8" max="8" width="13.453125" style="26" bestFit="1" customWidth="1"/>
    <col min="9" max="9" width="16.26953125" style="26" bestFit="1" customWidth="1"/>
    <col min="10" max="16384" width="9.08984375" style="26"/>
  </cols>
  <sheetData>
    <row r="1" spans="1:9">
      <c r="A1" s="25" t="s">
        <v>188</v>
      </c>
      <c r="B1" s="25"/>
      <c r="C1" s="25"/>
      <c r="D1" s="25"/>
      <c r="E1" s="25"/>
      <c r="F1" s="25"/>
      <c r="G1" s="25"/>
      <c r="H1" s="25"/>
      <c r="I1" s="25"/>
    </row>
    <row r="2" spans="1:9" ht="58">
      <c r="A2" s="27" t="s">
        <v>189</v>
      </c>
      <c r="B2" s="27" t="s">
        <v>190</v>
      </c>
      <c r="C2" s="27" t="s">
        <v>288</v>
      </c>
      <c r="D2" s="27" t="s">
        <v>289</v>
      </c>
      <c r="E2" s="27" t="s">
        <v>191</v>
      </c>
      <c r="F2" s="27" t="s">
        <v>290</v>
      </c>
      <c r="G2" s="27" t="s">
        <v>291</v>
      </c>
      <c r="H2" s="27" t="s">
        <v>192</v>
      </c>
      <c r="I2" s="27" t="s">
        <v>193</v>
      </c>
    </row>
    <row r="3" spans="1:9">
      <c r="A3" s="28" t="s">
        <v>241</v>
      </c>
      <c r="B3" s="29">
        <v>1623</v>
      </c>
      <c r="C3" s="86">
        <f t="shared" ref="C3:C24" si="0">B3*0.02</f>
        <v>32.46</v>
      </c>
      <c r="D3" s="86">
        <f t="shared" ref="D3:D66" si="1">G3/F3</f>
        <v>27.603115969177715</v>
      </c>
      <c r="E3" s="81">
        <f t="shared" ref="E3:E66" si="2">D3/C3</f>
        <v>0.85037325844663325</v>
      </c>
      <c r="F3" s="29">
        <v>3194961</v>
      </c>
      <c r="G3" s="29">
        <v>88190879</v>
      </c>
      <c r="H3" s="30">
        <v>0.02</v>
      </c>
      <c r="I3" s="81">
        <v>0.02</v>
      </c>
    </row>
    <row r="4" spans="1:9">
      <c r="A4" s="28" t="s">
        <v>194</v>
      </c>
      <c r="B4" s="29">
        <v>1751</v>
      </c>
      <c r="C4" s="86">
        <f t="shared" si="0"/>
        <v>35.020000000000003</v>
      </c>
      <c r="D4" s="86">
        <f t="shared" si="1"/>
        <v>31.437017582323886</v>
      </c>
      <c r="E4" s="81">
        <f t="shared" si="2"/>
        <v>0.89768753804465684</v>
      </c>
      <c r="F4" s="29">
        <v>3283980</v>
      </c>
      <c r="G4" s="29">
        <v>103238537</v>
      </c>
      <c r="H4" s="30">
        <v>0.02</v>
      </c>
      <c r="I4" s="81">
        <v>0.02</v>
      </c>
    </row>
    <row r="5" spans="1:9">
      <c r="A5" s="28" t="s">
        <v>195</v>
      </c>
      <c r="B5" s="29">
        <v>1704</v>
      </c>
      <c r="C5" s="86">
        <f t="shared" si="0"/>
        <v>34.08</v>
      </c>
      <c r="D5" s="86">
        <f t="shared" si="1"/>
        <v>29.86094519783552</v>
      </c>
      <c r="E5" s="81">
        <f t="shared" si="2"/>
        <v>0.87620144359846008</v>
      </c>
      <c r="F5" s="29">
        <v>3268776</v>
      </c>
      <c r="G5" s="29">
        <v>97608741</v>
      </c>
      <c r="H5" s="30">
        <v>0.02</v>
      </c>
      <c r="I5" s="81">
        <v>0.02</v>
      </c>
    </row>
    <row r="6" spans="1:9">
      <c r="A6" s="28" t="s">
        <v>196</v>
      </c>
      <c r="B6" s="29">
        <v>1738</v>
      </c>
      <c r="C6" s="86">
        <f t="shared" si="0"/>
        <v>34.76</v>
      </c>
      <c r="D6" s="86">
        <f t="shared" si="1"/>
        <v>31.814931373790628</v>
      </c>
      <c r="E6" s="81">
        <f t="shared" si="2"/>
        <v>0.91527420522988001</v>
      </c>
      <c r="F6" s="29">
        <v>3419029</v>
      </c>
      <c r="G6" s="29">
        <v>108776173</v>
      </c>
      <c r="H6" s="30">
        <v>0.02</v>
      </c>
      <c r="I6" s="81">
        <v>0.02</v>
      </c>
    </row>
    <row r="7" spans="1:9">
      <c r="A7" s="28" t="s">
        <v>197</v>
      </c>
      <c r="B7" s="29">
        <v>1769</v>
      </c>
      <c r="C7" s="86">
        <f t="shared" si="0"/>
        <v>35.380000000000003</v>
      </c>
      <c r="D7" s="86">
        <f t="shared" si="1"/>
        <v>31.15555240904575</v>
      </c>
      <c r="E7" s="81">
        <f t="shared" si="2"/>
        <v>0.88059786345522184</v>
      </c>
      <c r="F7" s="29">
        <v>3382937</v>
      </c>
      <c r="G7" s="29">
        <v>105397271</v>
      </c>
      <c r="H7" s="30">
        <v>0.02</v>
      </c>
      <c r="I7" s="81">
        <v>0.02</v>
      </c>
    </row>
    <row r="8" spans="1:9">
      <c r="A8" s="28" t="s">
        <v>198</v>
      </c>
      <c r="B8" s="29">
        <v>1728</v>
      </c>
      <c r="C8" s="86">
        <f t="shared" si="0"/>
        <v>34.56</v>
      </c>
      <c r="D8" s="86">
        <f t="shared" si="1"/>
        <v>30.465275932167593</v>
      </c>
      <c r="E8" s="81">
        <f t="shared" si="2"/>
        <v>0.88151840081503441</v>
      </c>
      <c r="F8" s="29">
        <v>3408990</v>
      </c>
      <c r="G8" s="29">
        <v>103855821</v>
      </c>
      <c r="H8" s="30">
        <v>0.02</v>
      </c>
      <c r="I8" s="81">
        <v>0.02</v>
      </c>
    </row>
    <row r="9" spans="1:9">
      <c r="A9" s="28" t="s">
        <v>199</v>
      </c>
      <c r="B9" s="29">
        <v>1751</v>
      </c>
      <c r="C9" s="86">
        <f t="shared" si="0"/>
        <v>35.020000000000003</v>
      </c>
      <c r="D9" s="86">
        <f t="shared" si="1"/>
        <v>30.610195321571158</v>
      </c>
      <c r="E9" s="81">
        <f t="shared" si="2"/>
        <v>0.87407753630985596</v>
      </c>
      <c r="F9" s="29">
        <v>3406229</v>
      </c>
      <c r="G9" s="29">
        <v>104265335</v>
      </c>
      <c r="H9" s="30">
        <v>0.02</v>
      </c>
      <c r="I9" s="81">
        <v>0.02</v>
      </c>
    </row>
    <row r="10" spans="1:9">
      <c r="A10" s="28" t="s">
        <v>200</v>
      </c>
      <c r="B10" s="29">
        <v>1795</v>
      </c>
      <c r="C10" s="86">
        <f t="shared" si="0"/>
        <v>35.9</v>
      </c>
      <c r="D10" s="86">
        <f t="shared" si="1"/>
        <v>32.196547695432479</v>
      </c>
      <c r="E10" s="81">
        <f t="shared" si="2"/>
        <v>0.89683976867499948</v>
      </c>
      <c r="F10" s="29">
        <v>3436545</v>
      </c>
      <c r="G10" s="29">
        <v>110644885</v>
      </c>
      <c r="H10" s="30">
        <v>0.02</v>
      </c>
      <c r="I10" s="81">
        <v>0.02</v>
      </c>
    </row>
    <row r="11" spans="1:9">
      <c r="A11" s="28" t="s">
        <v>218</v>
      </c>
      <c r="B11" s="29">
        <v>1844</v>
      </c>
      <c r="C11" s="86">
        <f t="shared" si="0"/>
        <v>36.880000000000003</v>
      </c>
      <c r="D11" s="86">
        <f t="shared" si="1"/>
        <v>32.312761442629814</v>
      </c>
      <c r="E11" s="81">
        <f t="shared" si="2"/>
        <v>0.87615947512553716</v>
      </c>
      <c r="F11" s="29">
        <v>3402037</v>
      </c>
      <c r="G11" s="29">
        <v>109929210</v>
      </c>
      <c r="H11" s="30">
        <v>0.02</v>
      </c>
      <c r="I11" s="81">
        <v>0.02</v>
      </c>
    </row>
    <row r="12" spans="1:9">
      <c r="A12" s="28" t="s">
        <v>201</v>
      </c>
      <c r="B12" s="29">
        <v>2023</v>
      </c>
      <c r="C12" s="86">
        <f t="shared" si="0"/>
        <v>40.46</v>
      </c>
      <c r="D12" s="86">
        <f t="shared" si="1"/>
        <v>35.577361124118248</v>
      </c>
      <c r="E12" s="81">
        <f t="shared" si="2"/>
        <v>0.87932182709140505</v>
      </c>
      <c r="F12" s="29">
        <v>3448961</v>
      </c>
      <c r="G12" s="29">
        <v>122704931</v>
      </c>
      <c r="H12" s="30">
        <v>0.02</v>
      </c>
      <c r="I12" s="81">
        <v>0.02</v>
      </c>
    </row>
    <row r="13" spans="1:9">
      <c r="A13" s="28" t="s">
        <v>202</v>
      </c>
      <c r="B13" s="29">
        <v>1839</v>
      </c>
      <c r="C13" s="86">
        <f t="shared" si="0"/>
        <v>36.78</v>
      </c>
      <c r="D13" s="86">
        <f t="shared" si="1"/>
        <v>32.041784401034818</v>
      </c>
      <c r="E13" s="81">
        <f t="shared" si="2"/>
        <v>0.87117412727120225</v>
      </c>
      <c r="F13" s="29">
        <v>3403495</v>
      </c>
      <c r="G13" s="29">
        <v>109054053</v>
      </c>
      <c r="H13" s="30">
        <v>0.02</v>
      </c>
      <c r="I13" s="81">
        <v>2.5000000000000001E-2</v>
      </c>
    </row>
    <row r="14" spans="1:9">
      <c r="A14" s="28" t="s">
        <v>203</v>
      </c>
      <c r="B14" s="29">
        <v>1863</v>
      </c>
      <c r="C14" s="86">
        <f t="shared" si="0"/>
        <v>37.26</v>
      </c>
      <c r="D14" s="86">
        <f t="shared" si="1"/>
        <v>32.367143289579168</v>
      </c>
      <c r="E14" s="81">
        <f t="shared" si="2"/>
        <v>0.8686833947820497</v>
      </c>
      <c r="F14" s="29">
        <v>3438987</v>
      </c>
      <c r="G14" s="29">
        <v>111310185</v>
      </c>
      <c r="H14" s="30">
        <v>0.02</v>
      </c>
      <c r="I14" s="81">
        <v>2.5000000000000001E-2</v>
      </c>
    </row>
    <row r="15" spans="1:9">
      <c r="A15" s="28" t="s">
        <v>204</v>
      </c>
      <c r="B15" s="29">
        <v>1922</v>
      </c>
      <c r="C15" s="86">
        <f t="shared" si="0"/>
        <v>38.44</v>
      </c>
      <c r="D15" s="86">
        <f t="shared" si="1"/>
        <v>33.0264565208156</v>
      </c>
      <c r="E15" s="81">
        <f t="shared" si="2"/>
        <v>0.85916900418354847</v>
      </c>
      <c r="F15" s="29">
        <v>3413185</v>
      </c>
      <c r="G15" s="29">
        <v>112725406</v>
      </c>
      <c r="H15" s="30">
        <v>0.02</v>
      </c>
      <c r="I15" s="81">
        <v>2.5000000000000001E-2</v>
      </c>
    </row>
    <row r="16" spans="1:9">
      <c r="A16" s="28" t="s">
        <v>194</v>
      </c>
      <c r="B16" s="29">
        <v>1930</v>
      </c>
      <c r="C16" s="86">
        <f t="shared" si="0"/>
        <v>38.6</v>
      </c>
      <c r="D16" s="86">
        <f t="shared" si="1"/>
        <v>33.18480841908935</v>
      </c>
      <c r="E16" s="81">
        <f t="shared" si="2"/>
        <v>0.85971006267070849</v>
      </c>
      <c r="F16" s="29">
        <v>3405689</v>
      </c>
      <c r="G16" s="29">
        <v>113017137</v>
      </c>
      <c r="H16" s="30">
        <v>0.02</v>
      </c>
      <c r="I16" s="81">
        <v>2.5000000000000001E-2</v>
      </c>
    </row>
    <row r="17" spans="1:9">
      <c r="A17" s="28" t="s">
        <v>195</v>
      </c>
      <c r="B17" s="29">
        <v>1855</v>
      </c>
      <c r="C17" s="86">
        <f t="shared" si="0"/>
        <v>37.1</v>
      </c>
      <c r="D17" s="86">
        <f t="shared" si="1"/>
        <v>31.750143330191474</v>
      </c>
      <c r="E17" s="81">
        <f t="shared" si="2"/>
        <v>0.85579901159545746</v>
      </c>
      <c r="F17" s="29">
        <v>3390772</v>
      </c>
      <c r="G17" s="29">
        <v>107657497</v>
      </c>
      <c r="H17" s="30">
        <v>0.02</v>
      </c>
      <c r="I17" s="81">
        <v>2.5000000000000001E-2</v>
      </c>
    </row>
    <row r="18" spans="1:9">
      <c r="A18" s="28" t="s">
        <v>196</v>
      </c>
      <c r="B18" s="29">
        <v>1887</v>
      </c>
      <c r="C18" s="86">
        <f t="shared" si="0"/>
        <v>37.74</v>
      </c>
      <c r="D18" s="86">
        <f t="shared" si="1"/>
        <v>32.040090615896126</v>
      </c>
      <c r="E18" s="81">
        <f t="shared" si="2"/>
        <v>0.84896901472962705</v>
      </c>
      <c r="F18" s="29">
        <v>3411322</v>
      </c>
      <c r="G18" s="29">
        <v>109299066</v>
      </c>
      <c r="H18" s="30">
        <v>0.02</v>
      </c>
      <c r="I18" s="81">
        <v>2.5000000000000001E-2</v>
      </c>
    </row>
    <row r="19" spans="1:9">
      <c r="A19" s="28" t="s">
        <v>197</v>
      </c>
      <c r="B19" s="29">
        <v>1901</v>
      </c>
      <c r="C19" s="86">
        <f t="shared" si="0"/>
        <v>38.020000000000003</v>
      </c>
      <c r="D19" s="86">
        <f t="shared" si="1"/>
        <v>32.178687441809586</v>
      </c>
      <c r="E19" s="81">
        <f t="shared" si="2"/>
        <v>0.84636211051577026</v>
      </c>
      <c r="F19" s="29">
        <v>3400474</v>
      </c>
      <c r="G19" s="29">
        <v>109422790</v>
      </c>
      <c r="H19" s="30">
        <v>0.02</v>
      </c>
      <c r="I19" s="81">
        <v>2.5000000000000001E-2</v>
      </c>
    </row>
    <row r="20" spans="1:9">
      <c r="A20" s="28" t="s">
        <v>198</v>
      </c>
      <c r="B20" s="29">
        <v>1845</v>
      </c>
      <c r="C20" s="86">
        <f t="shared" si="0"/>
        <v>36.9</v>
      </c>
      <c r="D20" s="86">
        <f t="shared" si="1"/>
        <v>31.375974186037531</v>
      </c>
      <c r="E20" s="81">
        <f t="shared" si="2"/>
        <v>0.8502974034156513</v>
      </c>
      <c r="F20" s="29">
        <v>3367170</v>
      </c>
      <c r="G20" s="29">
        <v>105648239</v>
      </c>
      <c r="H20" s="30">
        <v>0.02</v>
      </c>
      <c r="I20" s="81">
        <v>2.5000000000000001E-2</v>
      </c>
    </row>
    <row r="21" spans="1:9">
      <c r="A21" s="28" t="s">
        <v>199</v>
      </c>
      <c r="B21" s="29">
        <v>1860</v>
      </c>
      <c r="C21" s="86">
        <f t="shared" si="0"/>
        <v>37.200000000000003</v>
      </c>
      <c r="D21" s="86">
        <f t="shared" si="1"/>
        <v>31.489359466799137</v>
      </c>
      <c r="E21" s="81">
        <f t="shared" si="2"/>
        <v>0.84648815770965413</v>
      </c>
      <c r="F21" s="29">
        <v>3398044</v>
      </c>
      <c r="G21" s="29">
        <v>107002229</v>
      </c>
      <c r="H21" s="30">
        <v>0.02</v>
      </c>
      <c r="I21" s="81">
        <v>2.5000000000000001E-2</v>
      </c>
    </row>
    <row r="22" spans="1:9">
      <c r="A22" s="31" t="s">
        <v>200</v>
      </c>
      <c r="B22" s="29">
        <v>1881</v>
      </c>
      <c r="C22" s="86">
        <f t="shared" si="0"/>
        <v>37.619999999999997</v>
      </c>
      <c r="D22" s="86">
        <f t="shared" si="1"/>
        <v>31.587499263032534</v>
      </c>
      <c r="E22" s="81">
        <f t="shared" si="2"/>
        <v>0.83964644505668617</v>
      </c>
      <c r="F22" s="29">
        <v>3392280</v>
      </c>
      <c r="G22" s="29">
        <v>107153642</v>
      </c>
      <c r="H22" s="30">
        <v>1.9999999999999997E-2</v>
      </c>
      <c r="I22" s="81">
        <v>2.5000000000000001E-2</v>
      </c>
    </row>
    <row r="23" spans="1:9">
      <c r="A23" s="31" t="s">
        <v>219</v>
      </c>
      <c r="B23" s="29">
        <v>1866</v>
      </c>
      <c r="C23" s="86">
        <f t="shared" si="0"/>
        <v>37.32</v>
      </c>
      <c r="D23" s="86">
        <f t="shared" si="1"/>
        <v>31.11828835321117</v>
      </c>
      <c r="E23" s="81">
        <f t="shared" si="2"/>
        <v>0.83382337495206782</v>
      </c>
      <c r="F23" s="29">
        <v>3367821</v>
      </c>
      <c r="G23" s="29">
        <v>104800825</v>
      </c>
      <c r="H23" s="30">
        <v>0.02</v>
      </c>
      <c r="I23" s="81">
        <v>2.5000000000000001E-2</v>
      </c>
    </row>
    <row r="24" spans="1:9">
      <c r="A24" s="31" t="s">
        <v>201</v>
      </c>
      <c r="B24" s="29">
        <v>2023</v>
      </c>
      <c r="C24" s="86">
        <f t="shared" si="0"/>
        <v>40.46</v>
      </c>
      <c r="D24" s="86">
        <f t="shared" si="1"/>
        <v>33.399818187177878</v>
      </c>
      <c r="E24" s="81">
        <f t="shared" si="2"/>
        <v>0.82550217961388728</v>
      </c>
      <c r="F24" s="29">
        <v>3358399</v>
      </c>
      <c r="G24" s="29">
        <v>112169916</v>
      </c>
      <c r="H24" s="30">
        <v>0.02</v>
      </c>
      <c r="I24" s="81">
        <v>2.5000000000000001E-2</v>
      </c>
    </row>
    <row r="25" spans="1:9">
      <c r="A25" s="31" t="s">
        <v>202</v>
      </c>
      <c r="B25" s="29">
        <v>1967</v>
      </c>
      <c r="C25" s="86">
        <f>B25*0.025</f>
        <v>49.175000000000004</v>
      </c>
      <c r="D25" s="86">
        <f t="shared" si="1"/>
        <v>40.305133813920172</v>
      </c>
      <c r="E25" s="81">
        <f t="shared" si="2"/>
        <v>0.81962651375536688</v>
      </c>
      <c r="F25" s="29">
        <v>3356452</v>
      </c>
      <c r="G25" s="29">
        <v>135282247</v>
      </c>
      <c r="H25" s="30">
        <v>2.5000000000000001E-2</v>
      </c>
      <c r="I25" s="81">
        <v>0.03</v>
      </c>
    </row>
    <row r="26" spans="1:9">
      <c r="A26" s="31" t="s">
        <v>203</v>
      </c>
      <c r="B26" s="29">
        <v>1940</v>
      </c>
      <c r="C26" s="86">
        <f>B26*0.025</f>
        <v>48.5</v>
      </c>
      <c r="D26" s="86">
        <f t="shared" si="1"/>
        <v>39.676446070307961</v>
      </c>
      <c r="E26" s="81">
        <f t="shared" si="2"/>
        <v>0.81807105299604044</v>
      </c>
      <c r="F26" s="29">
        <v>3385278</v>
      </c>
      <c r="G26" s="29">
        <v>134315800</v>
      </c>
      <c r="H26" s="30">
        <v>2.5000000000000001E-2</v>
      </c>
      <c r="I26" s="81">
        <v>0.03</v>
      </c>
    </row>
    <row r="27" spans="1:9">
      <c r="A27" s="31" t="s">
        <v>204</v>
      </c>
      <c r="B27" s="29">
        <v>2074</v>
      </c>
      <c r="C27" s="86">
        <f>B27*0.025</f>
        <v>51.85</v>
      </c>
      <c r="D27" s="86">
        <f t="shared" si="1"/>
        <v>42.207188551959597</v>
      </c>
      <c r="E27" s="81">
        <f t="shared" si="2"/>
        <v>0.81402485153248982</v>
      </c>
      <c r="F27" s="29">
        <v>3382378</v>
      </c>
      <c r="G27" s="29">
        <v>142760666</v>
      </c>
      <c r="H27" s="30">
        <v>2.5000000000000001E-2</v>
      </c>
      <c r="I27" s="81">
        <v>0.03</v>
      </c>
    </row>
    <row r="28" spans="1:9">
      <c r="A28" s="31" t="s">
        <v>194</v>
      </c>
      <c r="B28" s="29">
        <v>1973</v>
      </c>
      <c r="C28" s="86">
        <f>B28*0.025</f>
        <v>49.325000000000003</v>
      </c>
      <c r="D28" s="86">
        <f t="shared" si="1"/>
        <v>40.548892190647514</v>
      </c>
      <c r="E28" s="81">
        <f t="shared" si="2"/>
        <v>0.82207586803137378</v>
      </c>
      <c r="F28" s="29">
        <v>3397516</v>
      </c>
      <c r="G28" s="29">
        <v>137765509.99999997</v>
      </c>
      <c r="H28" s="30">
        <v>2.5000000000000001E-2</v>
      </c>
      <c r="I28" s="81">
        <v>0.03</v>
      </c>
    </row>
    <row r="29" spans="1:9">
      <c r="A29" s="31" t="s">
        <v>195</v>
      </c>
      <c r="B29" s="29">
        <v>1962</v>
      </c>
      <c r="C29" s="86">
        <f>B29*0.025</f>
        <v>49.050000000000004</v>
      </c>
      <c r="D29" s="86">
        <f t="shared" si="1"/>
        <v>40.314093890302694</v>
      </c>
      <c r="E29" s="81">
        <f t="shared" si="2"/>
        <v>0.82189793864021798</v>
      </c>
      <c r="F29" s="29">
        <v>3383310</v>
      </c>
      <c r="G29" s="29">
        <v>136395077</v>
      </c>
      <c r="H29" s="30">
        <v>2.5000000000000001E-2</v>
      </c>
      <c r="I29" s="81">
        <v>0.03</v>
      </c>
    </row>
    <row r="30" spans="1:9">
      <c r="A30" s="31" t="s">
        <v>196</v>
      </c>
      <c r="B30" s="29">
        <v>1951</v>
      </c>
      <c r="C30" s="86">
        <v>48.774999999999999</v>
      </c>
      <c r="D30" s="86">
        <f t="shared" si="1"/>
        <v>40.224096328356538</v>
      </c>
      <c r="E30" s="81">
        <f t="shared" si="2"/>
        <v>0.82468675199090802</v>
      </c>
      <c r="F30" s="29">
        <v>3370970</v>
      </c>
      <c r="G30" s="29">
        <v>135594222.00000003</v>
      </c>
      <c r="H30" s="30">
        <v>2.4999999999999998E-2</v>
      </c>
      <c r="I30" s="81">
        <v>0.03</v>
      </c>
    </row>
    <row r="31" spans="1:9">
      <c r="A31" s="31" t="s">
        <v>197</v>
      </c>
      <c r="B31" s="29">
        <v>1868</v>
      </c>
      <c r="C31" s="86">
        <f t="shared" ref="C31:C36" si="3">B31*0.025</f>
        <v>46.7</v>
      </c>
      <c r="D31" s="86">
        <f t="shared" si="1"/>
        <v>39.480226052993864</v>
      </c>
      <c r="E31" s="81">
        <f t="shared" si="2"/>
        <v>0.84540098614547887</v>
      </c>
      <c r="F31" s="29">
        <v>3339217</v>
      </c>
      <c r="G31" s="29">
        <v>131833042</v>
      </c>
      <c r="H31" s="30">
        <v>2.5000000000000001E-2</v>
      </c>
      <c r="I31" s="81">
        <v>0.03</v>
      </c>
    </row>
    <row r="32" spans="1:9">
      <c r="A32" s="28" t="s">
        <v>198</v>
      </c>
      <c r="B32" s="29">
        <v>1846</v>
      </c>
      <c r="C32" s="86">
        <f t="shared" si="3"/>
        <v>46.150000000000006</v>
      </c>
      <c r="D32" s="86">
        <f t="shared" si="1"/>
        <v>39.223950879558032</v>
      </c>
      <c r="E32" s="81">
        <f t="shared" si="2"/>
        <v>0.84992309598175575</v>
      </c>
      <c r="F32" s="29">
        <v>3323260</v>
      </c>
      <c r="G32" s="29">
        <v>130351387.00000001</v>
      </c>
      <c r="H32" s="30">
        <v>2.5000000000000001E-2</v>
      </c>
      <c r="I32" s="81">
        <v>0.03</v>
      </c>
    </row>
    <row r="33" spans="1:9">
      <c r="A33" s="28" t="s">
        <v>199</v>
      </c>
      <c r="B33" s="29">
        <v>1846</v>
      </c>
      <c r="C33" s="86">
        <f t="shared" si="3"/>
        <v>46.150000000000006</v>
      </c>
      <c r="D33" s="86">
        <f t="shared" si="1"/>
        <v>39.317907271704492</v>
      </c>
      <c r="E33" s="81">
        <f t="shared" si="2"/>
        <v>0.85195898746921961</v>
      </c>
      <c r="F33" s="29">
        <v>3315385</v>
      </c>
      <c r="G33" s="29">
        <v>130353999.99999999</v>
      </c>
      <c r="H33" s="30">
        <v>2.5000000000000001E-2</v>
      </c>
      <c r="I33" s="81">
        <v>0.03</v>
      </c>
    </row>
    <row r="34" spans="1:9">
      <c r="A34" s="28" t="s">
        <v>200</v>
      </c>
      <c r="B34" s="29">
        <v>1846</v>
      </c>
      <c r="C34" s="86">
        <f t="shared" si="3"/>
        <v>46.150000000000006</v>
      </c>
      <c r="D34" s="86">
        <f t="shared" si="1"/>
        <v>39.565045700342623</v>
      </c>
      <c r="E34" s="81">
        <f t="shared" si="2"/>
        <v>0.85731409968239691</v>
      </c>
      <c r="F34" s="29">
        <v>3346255</v>
      </c>
      <c r="G34" s="29">
        <v>132394732</v>
      </c>
      <c r="H34" s="30">
        <v>2.5000000000000001E-2</v>
      </c>
      <c r="I34" s="81">
        <v>0.03</v>
      </c>
    </row>
    <row r="35" spans="1:9">
      <c r="A35" s="31" t="s">
        <v>220</v>
      </c>
      <c r="B35" s="29">
        <v>1900</v>
      </c>
      <c r="C35" s="86">
        <f t="shared" si="3"/>
        <v>47.5</v>
      </c>
      <c r="D35" s="86">
        <f t="shared" si="1"/>
        <v>40.220165155606622</v>
      </c>
      <c r="E35" s="81">
        <f t="shared" si="2"/>
        <v>0.84674031906540259</v>
      </c>
      <c r="F35" s="29">
        <v>3331767</v>
      </c>
      <c r="G35" s="29">
        <v>134004219</v>
      </c>
      <c r="H35" s="30">
        <v>2.5000000000000001E-2</v>
      </c>
      <c r="I35" s="81">
        <v>0.03</v>
      </c>
    </row>
    <row r="36" spans="1:9">
      <c r="A36" s="31" t="s">
        <v>201</v>
      </c>
      <c r="B36" s="29">
        <v>2067</v>
      </c>
      <c r="C36" s="86">
        <f t="shared" si="3"/>
        <v>51.675000000000004</v>
      </c>
      <c r="D36" s="86">
        <f t="shared" si="1"/>
        <v>43.758079413511204</v>
      </c>
      <c r="E36" s="81">
        <f t="shared" si="2"/>
        <v>0.84679398961802033</v>
      </c>
      <c r="F36" s="29">
        <v>3310822</v>
      </c>
      <c r="G36" s="29">
        <v>144875212</v>
      </c>
      <c r="H36" s="30">
        <v>2.5000000000000001E-2</v>
      </c>
      <c r="I36" s="81">
        <v>0.03</v>
      </c>
    </row>
    <row r="37" spans="1:9">
      <c r="A37" s="31" t="s">
        <v>202</v>
      </c>
      <c r="B37" s="29">
        <v>1963</v>
      </c>
      <c r="C37" s="86">
        <f t="shared" ref="C37:C48" si="4">B37*0.03</f>
        <v>58.89</v>
      </c>
      <c r="D37" s="86">
        <f t="shared" si="1"/>
        <v>50.424825351365754</v>
      </c>
      <c r="E37" s="81">
        <f t="shared" si="2"/>
        <v>0.85625446342954248</v>
      </c>
      <c r="F37" s="29">
        <v>3069878</v>
      </c>
      <c r="G37" s="29">
        <v>154798062</v>
      </c>
      <c r="H37" s="30">
        <v>0.03</v>
      </c>
      <c r="I37" s="81">
        <v>3.5000000000000003E-2</v>
      </c>
    </row>
    <row r="38" spans="1:9">
      <c r="A38" s="31" t="s">
        <v>203</v>
      </c>
      <c r="B38" s="29">
        <v>1944</v>
      </c>
      <c r="C38" s="86">
        <f t="shared" si="4"/>
        <v>58.32</v>
      </c>
      <c r="D38" s="86">
        <f t="shared" si="1"/>
        <v>48.347044164559364</v>
      </c>
      <c r="E38" s="81">
        <f t="shared" si="2"/>
        <v>0.82899595618243083</v>
      </c>
      <c r="F38" s="29">
        <v>3266420</v>
      </c>
      <c r="G38" s="29">
        <v>157921752</v>
      </c>
      <c r="H38" s="30">
        <v>0.03</v>
      </c>
      <c r="I38" s="81">
        <v>3.5000000000000003E-2</v>
      </c>
    </row>
    <row r="39" spans="1:9">
      <c r="A39" s="31" t="s">
        <v>204</v>
      </c>
      <c r="B39" s="29">
        <v>2056</v>
      </c>
      <c r="C39" s="86">
        <f t="shared" si="4"/>
        <v>61.68</v>
      </c>
      <c r="D39" s="86">
        <f t="shared" si="1"/>
        <v>50.541502064900691</v>
      </c>
      <c r="E39" s="81">
        <f t="shared" si="2"/>
        <v>0.81941475461901248</v>
      </c>
      <c r="F39" s="29">
        <v>3300643</v>
      </c>
      <c r="G39" s="29">
        <v>166819455</v>
      </c>
      <c r="H39" s="30">
        <v>0.03</v>
      </c>
      <c r="I39" s="81">
        <v>3.5000000000000003E-2</v>
      </c>
    </row>
    <row r="40" spans="1:9">
      <c r="A40" s="31" t="s">
        <v>194</v>
      </c>
      <c r="B40" s="29">
        <v>2066</v>
      </c>
      <c r="C40" s="86">
        <f t="shared" si="4"/>
        <v>61.98</v>
      </c>
      <c r="D40" s="86">
        <f t="shared" si="1"/>
        <v>50.973850998138154</v>
      </c>
      <c r="E40" s="81">
        <f t="shared" si="2"/>
        <v>0.82242418519099958</v>
      </c>
      <c r="F40" s="29">
        <v>3296187</v>
      </c>
      <c r="G40" s="29">
        <v>168019345</v>
      </c>
      <c r="H40" s="30">
        <v>0.03</v>
      </c>
      <c r="I40" s="81">
        <v>3.5000000000000003E-2</v>
      </c>
    </row>
    <row r="41" spans="1:9">
      <c r="A41" s="31" t="s">
        <v>195</v>
      </c>
      <c r="B41" s="29">
        <v>2008</v>
      </c>
      <c r="C41" s="86">
        <f t="shared" si="4"/>
        <v>60.239999999999995</v>
      </c>
      <c r="D41" s="86">
        <f t="shared" si="1"/>
        <v>49.718672910947021</v>
      </c>
      <c r="E41" s="81">
        <f t="shared" si="2"/>
        <v>0.82534317581253358</v>
      </c>
      <c r="F41" s="29">
        <v>3417314</v>
      </c>
      <c r="G41" s="29">
        <v>169904317</v>
      </c>
      <c r="H41" s="30">
        <v>0.03</v>
      </c>
      <c r="I41" s="81">
        <v>3.5000000000000003E-2</v>
      </c>
    </row>
    <row r="42" spans="1:9">
      <c r="A42" s="31" t="s">
        <v>196</v>
      </c>
      <c r="B42" s="29">
        <v>2026</v>
      </c>
      <c r="C42" s="86">
        <f t="shared" si="4"/>
        <v>60.78</v>
      </c>
      <c r="D42" s="86">
        <f t="shared" si="1"/>
        <v>52.767585970827788</v>
      </c>
      <c r="E42" s="81">
        <f t="shared" si="2"/>
        <v>0.86817351054339897</v>
      </c>
      <c r="F42" s="29">
        <v>3479407</v>
      </c>
      <c r="G42" s="29">
        <v>183599908</v>
      </c>
      <c r="H42" s="30">
        <v>0.03</v>
      </c>
      <c r="I42" s="81">
        <v>3.5000000000000003E-2</v>
      </c>
    </row>
    <row r="43" spans="1:9">
      <c r="A43" s="31" t="s">
        <v>197</v>
      </c>
      <c r="B43" s="29">
        <v>2027</v>
      </c>
      <c r="C43" s="86">
        <f t="shared" si="4"/>
        <v>60.809999999999995</v>
      </c>
      <c r="D43" s="86">
        <f t="shared" si="1"/>
        <v>50.601014296687005</v>
      </c>
      <c r="E43" s="81">
        <f t="shared" si="2"/>
        <v>0.83211666332325285</v>
      </c>
      <c r="F43" s="29">
        <v>3447512</v>
      </c>
      <c r="G43" s="29">
        <v>174447604</v>
      </c>
      <c r="H43" s="30">
        <v>0.03</v>
      </c>
      <c r="I43" s="81">
        <v>3.5000000000000003E-2</v>
      </c>
    </row>
    <row r="44" spans="1:9">
      <c r="A44" s="31" t="s">
        <v>198</v>
      </c>
      <c r="B44" s="29">
        <v>2005</v>
      </c>
      <c r="C44" s="86">
        <f t="shared" si="4"/>
        <v>60.15</v>
      </c>
      <c r="D44" s="86">
        <f t="shared" si="1"/>
        <v>50.025015033038208</v>
      </c>
      <c r="E44" s="81">
        <f t="shared" si="2"/>
        <v>0.83167107286846564</v>
      </c>
      <c r="F44" s="29">
        <v>3480667</v>
      </c>
      <c r="G44" s="29">
        <v>174120419</v>
      </c>
      <c r="H44" s="30">
        <v>0.03</v>
      </c>
      <c r="I44" s="81">
        <v>3.5000000000000003E-2</v>
      </c>
    </row>
    <row r="45" spans="1:9">
      <c r="A45" s="31" t="s">
        <v>199</v>
      </c>
      <c r="B45" s="29">
        <v>2017</v>
      </c>
      <c r="C45" s="86">
        <f t="shared" si="4"/>
        <v>60.51</v>
      </c>
      <c r="D45" s="86">
        <f t="shared" si="1"/>
        <v>49.863293237371835</v>
      </c>
      <c r="E45" s="81">
        <f t="shared" si="2"/>
        <v>0.82405045839318847</v>
      </c>
      <c r="F45" s="29">
        <v>3491956</v>
      </c>
      <c r="G45" s="29">
        <v>174120426</v>
      </c>
      <c r="H45" s="30">
        <v>0.03</v>
      </c>
      <c r="I45" s="81">
        <v>3.5000000000000003E-2</v>
      </c>
    </row>
    <row r="46" spans="1:9">
      <c r="A46" s="31" t="s">
        <v>200</v>
      </c>
      <c r="B46" s="29">
        <v>2008</v>
      </c>
      <c r="C46" s="86">
        <f t="shared" si="4"/>
        <v>60.239999999999995</v>
      </c>
      <c r="D46" s="86">
        <f t="shared" si="1"/>
        <v>50.109266565465319</v>
      </c>
      <c r="E46" s="81">
        <f t="shared" si="2"/>
        <v>0.83182713422087184</v>
      </c>
      <c r="F46" s="29">
        <v>3463063</v>
      </c>
      <c r="G46" s="29">
        <v>173531547.00000003</v>
      </c>
      <c r="H46" s="30">
        <v>0.03</v>
      </c>
      <c r="I46" s="81">
        <v>3.5000000000000003E-2</v>
      </c>
    </row>
    <row r="47" spans="1:9">
      <c r="A47" s="28" t="s">
        <v>221</v>
      </c>
      <c r="B47" s="29">
        <v>2054</v>
      </c>
      <c r="C47" s="86">
        <f t="shared" si="4"/>
        <v>61.62</v>
      </c>
      <c r="D47" s="86">
        <f t="shared" si="1"/>
        <v>51.541346747345713</v>
      </c>
      <c r="E47" s="81">
        <f t="shared" si="2"/>
        <v>0.83643860349473731</v>
      </c>
      <c r="F47" s="29">
        <v>3433027</v>
      </c>
      <c r="G47" s="29">
        <v>176942835</v>
      </c>
      <c r="H47" s="30">
        <v>0.03</v>
      </c>
      <c r="I47" s="81">
        <v>3.5000000000000003E-2</v>
      </c>
    </row>
    <row r="48" spans="1:9">
      <c r="A48" s="28" t="s">
        <v>201</v>
      </c>
      <c r="B48" s="29">
        <v>2209</v>
      </c>
      <c r="C48" s="86">
        <f t="shared" si="4"/>
        <v>66.27</v>
      </c>
      <c r="D48" s="86">
        <f t="shared" si="1"/>
        <v>54.391923275674309</v>
      </c>
      <c r="E48" s="81">
        <f t="shared" si="2"/>
        <v>0.8207623853278152</v>
      </c>
      <c r="F48" s="29">
        <v>3512315</v>
      </c>
      <c r="G48" s="29">
        <v>191041568</v>
      </c>
      <c r="H48" s="30">
        <v>0.03</v>
      </c>
      <c r="I48" s="81">
        <v>3.5000000000000003E-2</v>
      </c>
    </row>
    <row r="49" spans="1:9">
      <c r="A49" s="28" t="s">
        <v>202</v>
      </c>
      <c r="B49" s="29">
        <v>2022</v>
      </c>
      <c r="C49" s="86">
        <f t="shared" ref="C49:C61" si="5">B49*0.035</f>
        <v>70.77000000000001</v>
      </c>
      <c r="D49" s="86">
        <f t="shared" si="1"/>
        <v>58.860722809110499</v>
      </c>
      <c r="E49" s="81">
        <f t="shared" si="2"/>
        <v>0.83171856449216464</v>
      </c>
      <c r="F49" s="29">
        <v>3413294</v>
      </c>
      <c r="G49" s="29">
        <v>200908952</v>
      </c>
      <c r="H49" s="30">
        <v>3.5000000000000003E-2</v>
      </c>
      <c r="I49" s="81">
        <v>0.04</v>
      </c>
    </row>
    <row r="50" spans="1:9">
      <c r="A50" s="28" t="s">
        <v>203</v>
      </c>
      <c r="B50" s="29">
        <v>2028</v>
      </c>
      <c r="C50" s="86">
        <f t="shared" si="5"/>
        <v>70.98</v>
      </c>
      <c r="D50" s="86">
        <f t="shared" si="1"/>
        <v>58.694546150245017</v>
      </c>
      <c r="E50" s="81">
        <f t="shared" si="2"/>
        <v>0.82691668287186548</v>
      </c>
      <c r="F50" s="29">
        <v>3449765</v>
      </c>
      <c r="G50" s="29">
        <v>202482391</v>
      </c>
      <c r="H50" s="30">
        <v>3.5000000000000003E-2</v>
      </c>
      <c r="I50" s="81">
        <v>0.04</v>
      </c>
    </row>
    <row r="51" spans="1:9">
      <c r="A51" s="28" t="s">
        <v>204</v>
      </c>
      <c r="B51" s="29">
        <v>2126</v>
      </c>
      <c r="C51" s="86">
        <f t="shared" si="5"/>
        <v>74.410000000000011</v>
      </c>
      <c r="D51" s="86">
        <f t="shared" si="1"/>
        <v>60.415985763201597</v>
      </c>
      <c r="E51" s="81">
        <f t="shared" si="2"/>
        <v>0.81193368852575709</v>
      </c>
      <c r="F51" s="29">
        <v>3538436</v>
      </c>
      <c r="G51" s="29">
        <v>213778099</v>
      </c>
      <c r="H51" s="30">
        <v>3.5000000000000003E-2</v>
      </c>
      <c r="I51" s="81">
        <v>0.04</v>
      </c>
    </row>
    <row r="52" spans="1:9">
      <c r="A52" s="28" t="s">
        <v>194</v>
      </c>
      <c r="B52" s="29">
        <v>2140</v>
      </c>
      <c r="C52" s="86">
        <f t="shared" si="5"/>
        <v>74.900000000000006</v>
      </c>
      <c r="D52" s="86">
        <f t="shared" si="1"/>
        <v>60.874425516526543</v>
      </c>
      <c r="E52" s="81">
        <f t="shared" si="2"/>
        <v>0.81274266377204996</v>
      </c>
      <c r="F52" s="29">
        <v>3514679</v>
      </c>
      <c r="G52" s="29">
        <v>213954065</v>
      </c>
      <c r="H52" s="30">
        <v>3.5000000000000003E-2</v>
      </c>
      <c r="I52" s="81">
        <v>0.04</v>
      </c>
    </row>
    <row r="53" spans="1:9">
      <c r="A53" s="28" t="s">
        <v>195</v>
      </c>
      <c r="B53" s="29">
        <v>2109</v>
      </c>
      <c r="C53" s="86">
        <f t="shared" si="5"/>
        <v>73.815000000000012</v>
      </c>
      <c r="D53" s="86">
        <f t="shared" si="1"/>
        <v>60.511153995777711</v>
      </c>
      <c r="E53" s="81">
        <f t="shared" si="2"/>
        <v>0.8197677165315681</v>
      </c>
      <c r="F53" s="29">
        <v>3529363</v>
      </c>
      <c r="G53" s="29">
        <v>213565828</v>
      </c>
      <c r="H53" s="30">
        <v>3.5000000000000003E-2</v>
      </c>
      <c r="I53" s="81">
        <v>0.04</v>
      </c>
    </row>
    <row r="54" spans="1:9">
      <c r="A54" s="28" t="s">
        <v>196</v>
      </c>
      <c r="B54" s="29">
        <v>2140</v>
      </c>
      <c r="C54" s="86">
        <f t="shared" si="5"/>
        <v>74.900000000000006</v>
      </c>
      <c r="D54" s="86">
        <f t="shared" si="1"/>
        <v>61.652790173519271</v>
      </c>
      <c r="E54" s="81">
        <f t="shared" si="2"/>
        <v>0.82313471526727988</v>
      </c>
      <c r="F54" s="29">
        <v>3578738</v>
      </c>
      <c r="G54" s="29">
        <v>220639183</v>
      </c>
      <c r="H54" s="30">
        <v>3.5000000000000003E-2</v>
      </c>
      <c r="I54" s="81">
        <v>0.04</v>
      </c>
    </row>
    <row r="55" spans="1:9">
      <c r="A55" s="28" t="s">
        <v>197</v>
      </c>
      <c r="B55" s="29">
        <v>2147</v>
      </c>
      <c r="C55" s="86">
        <f t="shared" si="5"/>
        <v>75.14500000000001</v>
      </c>
      <c r="D55" s="86">
        <f t="shared" si="1"/>
        <v>61.41748058726197</v>
      </c>
      <c r="E55" s="81">
        <f t="shared" si="2"/>
        <v>0.8173195899562441</v>
      </c>
      <c r="F55" s="29">
        <v>3518566</v>
      </c>
      <c r="G55" s="29">
        <v>216101459</v>
      </c>
      <c r="H55" s="30">
        <v>3.5000000000000003E-2</v>
      </c>
      <c r="I55" s="81">
        <v>0.04</v>
      </c>
    </row>
    <row r="56" spans="1:9">
      <c r="A56" s="28" t="s">
        <v>198</v>
      </c>
      <c r="B56" s="29">
        <v>2117</v>
      </c>
      <c r="C56" s="86">
        <f t="shared" si="5"/>
        <v>74.095000000000013</v>
      </c>
      <c r="D56" s="86">
        <f t="shared" si="1"/>
        <v>60.932494192154685</v>
      </c>
      <c r="E56" s="81">
        <f t="shared" si="2"/>
        <v>0.82235635592353973</v>
      </c>
      <c r="F56" s="29">
        <v>3523682</v>
      </c>
      <c r="G56" s="29">
        <v>214706733</v>
      </c>
      <c r="H56" s="30">
        <v>3.5000000000000003E-2</v>
      </c>
      <c r="I56" s="81">
        <v>0.04</v>
      </c>
    </row>
    <row r="57" spans="1:9">
      <c r="A57" s="28" t="s">
        <v>199</v>
      </c>
      <c r="B57" s="29">
        <v>2122</v>
      </c>
      <c r="C57" s="86">
        <f t="shared" si="5"/>
        <v>74.27000000000001</v>
      </c>
      <c r="D57" s="86">
        <f t="shared" si="1"/>
        <v>61.074556111063252</v>
      </c>
      <c r="E57" s="81">
        <f t="shared" si="2"/>
        <v>0.82233144083833642</v>
      </c>
      <c r="F57" s="29">
        <v>3598310</v>
      </c>
      <c r="G57" s="29">
        <v>219765186</v>
      </c>
      <c r="H57" s="30">
        <v>3.5000000000000003E-2</v>
      </c>
      <c r="I57" s="81">
        <v>0.04</v>
      </c>
    </row>
    <row r="58" spans="1:9">
      <c r="A58" s="28" t="s">
        <v>200</v>
      </c>
      <c r="B58" s="29">
        <v>2139</v>
      </c>
      <c r="C58" s="86">
        <f t="shared" si="5"/>
        <v>74.865000000000009</v>
      </c>
      <c r="D58" s="86">
        <f t="shared" si="1"/>
        <v>60.854105503714003</v>
      </c>
      <c r="E58" s="81">
        <f t="shared" si="2"/>
        <v>0.8128512055528484</v>
      </c>
      <c r="F58" s="29">
        <v>3572424</v>
      </c>
      <c r="G58" s="29">
        <v>217396667</v>
      </c>
      <c r="H58" s="30">
        <v>3.5000000000000003E-2</v>
      </c>
      <c r="I58" s="81">
        <v>0.04</v>
      </c>
    </row>
    <row r="59" spans="1:9">
      <c r="A59" s="31" t="s">
        <v>222</v>
      </c>
      <c r="B59" s="29">
        <v>2173</v>
      </c>
      <c r="C59" s="86">
        <f t="shared" si="5"/>
        <v>76.055000000000007</v>
      </c>
      <c r="D59" s="86">
        <f t="shared" si="1"/>
        <v>62.760583841888952</v>
      </c>
      <c r="E59" s="81">
        <f t="shared" si="2"/>
        <v>0.82519997162433689</v>
      </c>
      <c r="F59" s="29">
        <v>3542877</v>
      </c>
      <c r="G59" s="29">
        <v>222353029</v>
      </c>
      <c r="H59" s="30">
        <v>3.5000000000000003E-2</v>
      </c>
      <c r="I59" s="81">
        <v>0.04</v>
      </c>
    </row>
    <row r="60" spans="1:9">
      <c r="A60" s="31" t="s">
        <v>201</v>
      </c>
      <c r="B60" s="29">
        <v>2343</v>
      </c>
      <c r="C60" s="86">
        <f t="shared" si="5"/>
        <v>82.00500000000001</v>
      </c>
      <c r="D60" s="86">
        <f t="shared" si="1"/>
        <v>66.38986178146007</v>
      </c>
      <c r="E60" s="81">
        <f t="shared" si="2"/>
        <v>0.80958309592659061</v>
      </c>
      <c r="F60" s="29">
        <v>3618762</v>
      </c>
      <c r="G60" s="29">
        <v>240249109</v>
      </c>
      <c r="H60" s="30">
        <v>3.5000000000000003E-2</v>
      </c>
      <c r="I60" s="81">
        <v>0.04</v>
      </c>
    </row>
    <row r="61" spans="1:9">
      <c r="A61" s="31" t="s">
        <v>202</v>
      </c>
      <c r="B61" s="29">
        <v>2138</v>
      </c>
      <c r="C61" s="86">
        <f t="shared" si="5"/>
        <v>74.830000000000013</v>
      </c>
      <c r="D61" s="86">
        <f t="shared" si="1"/>
        <v>61.58752395854205</v>
      </c>
      <c r="E61" s="81">
        <f t="shared" si="2"/>
        <v>0.8230325265073104</v>
      </c>
      <c r="F61" s="29">
        <v>3528491</v>
      </c>
      <c r="G61" s="29">
        <v>217311024</v>
      </c>
      <c r="H61" s="30">
        <v>3.5000000000000003E-2</v>
      </c>
      <c r="I61" s="81">
        <v>4.4999999999999998E-2</v>
      </c>
    </row>
    <row r="62" spans="1:9">
      <c r="A62" s="31" t="s">
        <v>203</v>
      </c>
      <c r="B62" s="29">
        <v>2144</v>
      </c>
      <c r="C62" s="86">
        <f>B62*0.045</f>
        <v>96.47999999999999</v>
      </c>
      <c r="D62" s="86">
        <f t="shared" si="1"/>
        <v>76.912988580018094</v>
      </c>
      <c r="E62" s="81">
        <f t="shared" si="2"/>
        <v>0.79719100932854581</v>
      </c>
      <c r="F62" s="29">
        <v>3675575</v>
      </c>
      <c r="G62" s="29">
        <v>282699458</v>
      </c>
      <c r="H62" s="30">
        <v>4.4999999999999998E-2</v>
      </c>
      <c r="I62" s="81">
        <v>4.4999999999999998E-2</v>
      </c>
    </row>
    <row r="63" spans="1:9">
      <c r="A63" s="31" t="s">
        <v>204</v>
      </c>
      <c r="B63" s="29">
        <v>2231</v>
      </c>
      <c r="C63" s="86">
        <f t="shared" ref="C63:C72" si="6">B63*0.04</f>
        <v>89.24</v>
      </c>
      <c r="D63" s="86">
        <f t="shared" si="1"/>
        <v>73.114271552249221</v>
      </c>
      <c r="E63" s="81">
        <f t="shared" si="2"/>
        <v>0.81929932263838212</v>
      </c>
      <c r="F63" s="29">
        <v>3570915</v>
      </c>
      <c r="G63" s="29">
        <v>261084849.00000003</v>
      </c>
      <c r="H63" s="30">
        <v>0.04</v>
      </c>
      <c r="I63" s="81">
        <v>4.4999999999999998E-2</v>
      </c>
    </row>
    <row r="64" spans="1:9">
      <c r="A64" s="31" t="s">
        <v>194</v>
      </c>
      <c r="B64" s="29">
        <v>2291</v>
      </c>
      <c r="C64" s="86">
        <f t="shared" si="6"/>
        <v>91.64</v>
      </c>
      <c r="D64" s="86">
        <f t="shared" si="1"/>
        <v>74.571173739639818</v>
      </c>
      <c r="E64" s="81">
        <f t="shared" si="2"/>
        <v>0.81374043801440221</v>
      </c>
      <c r="F64" s="29">
        <v>3594528</v>
      </c>
      <c r="G64" s="29">
        <v>268048172.00000003</v>
      </c>
      <c r="H64" s="30">
        <v>0.04</v>
      </c>
      <c r="I64" s="81">
        <v>4.4999999999999998E-2</v>
      </c>
    </row>
    <row r="65" spans="1:9">
      <c r="A65" s="31" t="s">
        <v>195</v>
      </c>
      <c r="B65" s="29">
        <v>2226</v>
      </c>
      <c r="C65" s="86">
        <f t="shared" si="6"/>
        <v>89.04</v>
      </c>
      <c r="D65" s="86">
        <f t="shared" si="1"/>
        <v>73.024908533545798</v>
      </c>
      <c r="E65" s="81">
        <f t="shared" si="2"/>
        <v>0.82013598981969671</v>
      </c>
      <c r="F65" s="29">
        <v>3580821</v>
      </c>
      <c r="G65" s="29">
        <v>261489126</v>
      </c>
      <c r="H65" s="30">
        <v>0.04</v>
      </c>
      <c r="I65" s="81">
        <v>4.4999999999999998E-2</v>
      </c>
    </row>
    <row r="66" spans="1:9">
      <c r="A66" s="31" t="s">
        <v>196</v>
      </c>
      <c r="B66" s="29">
        <v>2219</v>
      </c>
      <c r="C66" s="86">
        <f t="shared" si="6"/>
        <v>88.76</v>
      </c>
      <c r="D66" s="86">
        <f t="shared" si="1"/>
        <v>74.294059649918168</v>
      </c>
      <c r="E66" s="81">
        <f t="shared" si="2"/>
        <v>0.83702185274806407</v>
      </c>
      <c r="F66" s="29">
        <v>3546828</v>
      </c>
      <c r="G66" s="29">
        <v>263508250.99999997</v>
      </c>
      <c r="H66" s="30">
        <v>0.04</v>
      </c>
      <c r="I66" s="81">
        <v>4.4999999999999998E-2</v>
      </c>
    </row>
    <row r="67" spans="1:9">
      <c r="A67" s="31" t="s">
        <v>197</v>
      </c>
      <c r="B67" s="29">
        <v>2259</v>
      </c>
      <c r="C67" s="86">
        <f t="shared" si="6"/>
        <v>90.36</v>
      </c>
      <c r="D67" s="86">
        <f t="shared" ref="D67:D131" si="7">G67/F67</f>
        <v>76.182693198617628</v>
      </c>
      <c r="E67" s="81">
        <f t="shared" ref="E67:E130" si="8">D67/C67</f>
        <v>0.8431019610294116</v>
      </c>
      <c r="F67" s="29">
        <v>3615515</v>
      </c>
      <c r="G67" s="29">
        <v>275439670</v>
      </c>
      <c r="H67" s="30">
        <v>0.04</v>
      </c>
      <c r="I67" s="81">
        <v>4.4999999999999998E-2</v>
      </c>
    </row>
    <row r="68" spans="1:9">
      <c r="A68" s="31" t="s">
        <v>198</v>
      </c>
      <c r="B68" s="29">
        <v>2219</v>
      </c>
      <c r="C68" s="86">
        <f t="shared" si="6"/>
        <v>88.76</v>
      </c>
      <c r="D68" s="86">
        <f t="shared" si="7"/>
        <v>72.895096794364349</v>
      </c>
      <c r="E68" s="81">
        <f t="shared" si="8"/>
        <v>0.8212606669036091</v>
      </c>
      <c r="F68" s="29">
        <v>3601501</v>
      </c>
      <c r="G68" s="29">
        <v>262531764</v>
      </c>
      <c r="H68" s="30">
        <v>0.04</v>
      </c>
      <c r="I68" s="81">
        <v>4.4999999999999998E-2</v>
      </c>
    </row>
    <row r="69" spans="1:9">
      <c r="A69" s="31" t="s">
        <v>199</v>
      </c>
      <c r="B69" s="29">
        <v>2223</v>
      </c>
      <c r="C69" s="86">
        <f t="shared" si="6"/>
        <v>88.92</v>
      </c>
      <c r="D69" s="86">
        <f t="shared" si="7"/>
        <v>73.585210454351298</v>
      </c>
      <c r="E69" s="81">
        <f t="shared" si="8"/>
        <v>0.8275439772194253</v>
      </c>
      <c r="F69" s="29">
        <v>3726984</v>
      </c>
      <c r="G69" s="29">
        <v>274250902</v>
      </c>
      <c r="H69" s="30">
        <v>0.04</v>
      </c>
      <c r="I69" s="81">
        <v>4.4999999999999998E-2</v>
      </c>
    </row>
    <row r="70" spans="1:9">
      <c r="A70" s="31" t="s">
        <v>200</v>
      </c>
      <c r="B70" s="29">
        <v>2232</v>
      </c>
      <c r="C70" s="86">
        <f t="shared" si="6"/>
        <v>89.28</v>
      </c>
      <c r="D70" s="86">
        <f t="shared" si="7"/>
        <v>80.611021251088275</v>
      </c>
      <c r="E70" s="81">
        <f t="shared" si="8"/>
        <v>0.90290122369050485</v>
      </c>
      <c r="F70" s="29">
        <v>3716892</v>
      </c>
      <c r="G70" s="29">
        <v>299622460</v>
      </c>
      <c r="H70" s="30">
        <v>0.04</v>
      </c>
      <c r="I70" s="81">
        <v>4.4999999999999998E-2</v>
      </c>
    </row>
    <row r="71" spans="1:9">
      <c r="A71" s="28" t="s">
        <v>223</v>
      </c>
      <c r="B71" s="29">
        <v>2278</v>
      </c>
      <c r="C71" s="86">
        <f t="shared" si="6"/>
        <v>91.12</v>
      </c>
      <c r="D71" s="86">
        <f t="shared" si="7"/>
        <v>74.904173884917327</v>
      </c>
      <c r="E71" s="81">
        <f t="shared" si="8"/>
        <v>0.82203878275809183</v>
      </c>
      <c r="F71" s="29">
        <v>3648160</v>
      </c>
      <c r="G71" s="29">
        <v>273262411</v>
      </c>
      <c r="H71" s="30">
        <v>0.04</v>
      </c>
      <c r="I71" s="81">
        <v>4.4999999999999998E-2</v>
      </c>
    </row>
    <row r="72" spans="1:9">
      <c r="A72" s="28" t="s">
        <v>201</v>
      </c>
      <c r="B72" s="29">
        <v>2430</v>
      </c>
      <c r="C72" s="86">
        <f t="shared" si="6"/>
        <v>97.2</v>
      </c>
      <c r="D72" s="86">
        <f t="shared" si="7"/>
        <v>78.884421524088594</v>
      </c>
      <c r="E72" s="81">
        <f t="shared" si="8"/>
        <v>0.81156812267580858</v>
      </c>
      <c r="F72" s="29">
        <v>3727303</v>
      </c>
      <c r="G72" s="29">
        <v>294026141</v>
      </c>
      <c r="H72" s="30">
        <v>0.04</v>
      </c>
      <c r="I72" s="81">
        <v>4.4999999999999998E-2</v>
      </c>
    </row>
    <row r="73" spans="1:9">
      <c r="A73" s="28" t="s">
        <v>202</v>
      </c>
      <c r="B73" s="29">
        <v>2250</v>
      </c>
      <c r="C73" s="86">
        <f t="shared" ref="C73:C84" si="9">B73*0.045</f>
        <v>101.25</v>
      </c>
      <c r="D73" s="86">
        <f t="shared" si="7"/>
        <v>83.118176400088231</v>
      </c>
      <c r="E73" s="81">
        <f t="shared" si="8"/>
        <v>0.82092026074161217</v>
      </c>
      <c r="F73" s="29">
        <v>3681268</v>
      </c>
      <c r="G73" s="29">
        <v>305980283</v>
      </c>
      <c r="H73" s="30">
        <v>4.4999999999999998E-2</v>
      </c>
      <c r="I73" s="81">
        <v>0.05</v>
      </c>
    </row>
    <row r="74" spans="1:9">
      <c r="A74" s="28" t="s">
        <v>203</v>
      </c>
      <c r="B74" s="29">
        <v>2247</v>
      </c>
      <c r="C74" s="86">
        <f t="shared" si="9"/>
        <v>101.11499999999999</v>
      </c>
      <c r="D74" s="86">
        <f t="shared" si="7"/>
        <v>83.787323772972982</v>
      </c>
      <c r="E74" s="81">
        <f t="shared" si="8"/>
        <v>0.82863396897565134</v>
      </c>
      <c r="F74" s="29">
        <v>3704951</v>
      </c>
      <c r="G74" s="29">
        <v>310427929</v>
      </c>
      <c r="H74" s="30">
        <v>4.4999999999999998E-2</v>
      </c>
      <c r="I74" s="81">
        <v>0.05</v>
      </c>
    </row>
    <row r="75" spans="1:9">
      <c r="A75" s="28" t="s">
        <v>204</v>
      </c>
      <c r="B75" s="29">
        <v>2356</v>
      </c>
      <c r="C75" s="86">
        <f t="shared" si="9"/>
        <v>106.02</v>
      </c>
      <c r="D75" s="86">
        <f t="shared" si="7"/>
        <v>94.428779698866379</v>
      </c>
      <c r="E75" s="81">
        <f t="shared" si="8"/>
        <v>0.89066949348110147</v>
      </c>
      <c r="F75" s="29">
        <v>3738274</v>
      </c>
      <c r="G75" s="29">
        <v>353000652</v>
      </c>
      <c r="H75" s="30">
        <v>4.4999999999999998E-2</v>
      </c>
      <c r="I75" s="81">
        <v>0.05</v>
      </c>
    </row>
    <row r="76" spans="1:9">
      <c r="A76" s="28" t="s">
        <v>194</v>
      </c>
      <c r="B76" s="29">
        <v>2395</v>
      </c>
      <c r="C76" s="86">
        <f t="shared" si="9"/>
        <v>107.77499999999999</v>
      </c>
      <c r="D76" s="86">
        <f t="shared" si="7"/>
        <v>88.552600723369409</v>
      </c>
      <c r="E76" s="81">
        <f t="shared" si="8"/>
        <v>0.82164324493963736</v>
      </c>
      <c r="F76" s="29">
        <v>3745804</v>
      </c>
      <c r="G76" s="29">
        <v>331700686</v>
      </c>
      <c r="H76" s="30">
        <v>4.4999999999999998E-2</v>
      </c>
      <c r="I76" s="81">
        <v>0.05</v>
      </c>
    </row>
    <row r="77" spans="1:9">
      <c r="A77" s="28" t="s">
        <v>195</v>
      </c>
      <c r="B77" s="29">
        <v>2328</v>
      </c>
      <c r="C77" s="86">
        <f t="shared" si="9"/>
        <v>104.75999999999999</v>
      </c>
      <c r="D77" s="86">
        <f t="shared" si="7"/>
        <v>86.767702258202775</v>
      </c>
      <c r="E77" s="81">
        <f t="shared" si="8"/>
        <v>0.82825221705042751</v>
      </c>
      <c r="F77" s="29">
        <v>3737574</v>
      </c>
      <c r="G77" s="29">
        <v>324300708</v>
      </c>
      <c r="H77" s="30">
        <v>4.4999999999999998E-2</v>
      </c>
      <c r="I77" s="81">
        <v>0.05</v>
      </c>
    </row>
    <row r="78" spans="1:9">
      <c r="A78" s="28" t="s">
        <v>196</v>
      </c>
      <c r="B78" s="29">
        <v>2334</v>
      </c>
      <c r="C78" s="86">
        <f t="shared" si="9"/>
        <v>105.03</v>
      </c>
      <c r="D78" s="86">
        <f t="shared" si="7"/>
        <v>87.728261396313741</v>
      </c>
      <c r="E78" s="81">
        <f t="shared" si="8"/>
        <v>0.83526860322111529</v>
      </c>
      <c r="F78" s="29">
        <v>3776243</v>
      </c>
      <c r="G78" s="29">
        <v>331283233</v>
      </c>
      <c r="H78" s="30">
        <v>4.4999999999999998E-2</v>
      </c>
      <c r="I78" s="81">
        <v>0.05</v>
      </c>
    </row>
    <row r="79" spans="1:9">
      <c r="A79" s="28" t="s">
        <v>197</v>
      </c>
      <c r="B79" s="29">
        <v>2378</v>
      </c>
      <c r="C79" s="86">
        <f t="shared" si="9"/>
        <v>107.00999999999999</v>
      </c>
      <c r="D79" s="86">
        <f t="shared" si="7"/>
        <v>89.844328948759625</v>
      </c>
      <c r="E79" s="81">
        <f t="shared" si="8"/>
        <v>0.83958815950621091</v>
      </c>
      <c r="F79" s="29">
        <v>3764258</v>
      </c>
      <c r="G79" s="29">
        <v>338197234</v>
      </c>
      <c r="H79" s="30">
        <v>4.4999999999999998E-2</v>
      </c>
      <c r="I79" s="81">
        <v>0.05</v>
      </c>
    </row>
    <row r="80" spans="1:9">
      <c r="A80" s="28" t="s">
        <v>198</v>
      </c>
      <c r="B80" s="29">
        <v>2331</v>
      </c>
      <c r="C80" s="86">
        <f t="shared" si="9"/>
        <v>104.895</v>
      </c>
      <c r="D80" s="86">
        <f t="shared" si="7"/>
        <v>89.006068955523801</v>
      </c>
      <c r="E80" s="81">
        <f t="shared" si="8"/>
        <v>0.84852537256803284</v>
      </c>
      <c r="F80" s="29">
        <v>3754188</v>
      </c>
      <c r="G80" s="29">
        <v>334145516</v>
      </c>
      <c r="H80" s="30">
        <v>4.4999999999999998E-2</v>
      </c>
      <c r="I80" s="81">
        <v>0.05</v>
      </c>
    </row>
    <row r="81" spans="1:9">
      <c r="A81" s="28" t="s">
        <v>199</v>
      </c>
      <c r="B81" s="29">
        <v>2349</v>
      </c>
      <c r="C81" s="86">
        <f t="shared" si="9"/>
        <v>105.705</v>
      </c>
      <c r="D81" s="86">
        <f t="shared" si="7"/>
        <v>88.850867793764323</v>
      </c>
      <c r="E81" s="81">
        <f t="shared" si="8"/>
        <v>0.84055501436795166</v>
      </c>
      <c r="F81" s="29">
        <v>3845038</v>
      </c>
      <c r="G81" s="29">
        <v>341634963</v>
      </c>
      <c r="H81" s="30">
        <v>4.4999999999999998E-2</v>
      </c>
      <c r="I81" s="81">
        <v>0.05</v>
      </c>
    </row>
    <row r="82" spans="1:9">
      <c r="A82" s="28" t="s">
        <v>200</v>
      </c>
      <c r="B82" s="29">
        <v>2358</v>
      </c>
      <c r="C82" s="86">
        <f t="shared" si="9"/>
        <v>106.11</v>
      </c>
      <c r="D82" s="86">
        <f t="shared" si="7"/>
        <v>89.410305245928427</v>
      </c>
      <c r="E82" s="81">
        <f t="shared" si="8"/>
        <v>0.84261902974204528</v>
      </c>
      <c r="F82" s="29">
        <v>3793990</v>
      </c>
      <c r="G82" s="29">
        <v>339221804</v>
      </c>
      <c r="H82" s="30">
        <v>4.4999999999999998E-2</v>
      </c>
      <c r="I82" s="81">
        <v>0.05</v>
      </c>
    </row>
    <row r="83" spans="1:9">
      <c r="A83" s="28" t="s">
        <v>224</v>
      </c>
      <c r="B83" s="29">
        <v>2412</v>
      </c>
      <c r="C83" s="86">
        <f t="shared" si="9"/>
        <v>108.53999999999999</v>
      </c>
      <c r="D83" s="86">
        <f t="shared" si="7"/>
        <v>95.07458162718342</v>
      </c>
      <c r="E83" s="81">
        <f t="shared" si="8"/>
        <v>0.87594049776288396</v>
      </c>
      <c r="F83" s="29">
        <v>3386035</v>
      </c>
      <c r="G83" s="29">
        <v>321925861</v>
      </c>
      <c r="H83" s="30">
        <v>4.4999999999999998E-2</v>
      </c>
      <c r="I83" s="81">
        <v>0.05</v>
      </c>
    </row>
    <row r="84" spans="1:9">
      <c r="A84" s="28" t="s">
        <v>201</v>
      </c>
      <c r="B84" s="29">
        <v>2582</v>
      </c>
      <c r="C84" s="86">
        <f t="shared" si="9"/>
        <v>116.19</v>
      </c>
      <c r="D84" s="86">
        <f t="shared" si="7"/>
        <v>108.53475158446838</v>
      </c>
      <c r="E84" s="81">
        <f t="shared" si="8"/>
        <v>0.93411439525319206</v>
      </c>
      <c r="F84" s="29">
        <v>3888686</v>
      </c>
      <c r="G84" s="29">
        <v>422057569</v>
      </c>
      <c r="H84" s="30">
        <v>4.4999999999999998E-2</v>
      </c>
      <c r="I84" s="81">
        <v>0.05</v>
      </c>
    </row>
    <row r="85" spans="1:9">
      <c r="A85" s="28" t="s">
        <v>202</v>
      </c>
      <c r="B85" s="29">
        <v>2408</v>
      </c>
      <c r="C85" s="86">
        <f t="shared" ref="C85:C96" si="10">B85*0.05</f>
        <v>120.4</v>
      </c>
      <c r="D85" s="86">
        <f t="shared" si="7"/>
        <v>101.20077953815077</v>
      </c>
      <c r="E85" s="81">
        <f t="shared" si="8"/>
        <v>0.84053803603115251</v>
      </c>
      <c r="F85" s="29">
        <v>3796607</v>
      </c>
      <c r="G85" s="29">
        <v>384219588</v>
      </c>
      <c r="H85" s="30">
        <v>0.05</v>
      </c>
      <c r="I85" s="81">
        <v>5.5E-2</v>
      </c>
    </row>
    <row r="86" spans="1:9">
      <c r="A86" s="28" t="s">
        <v>203</v>
      </c>
      <c r="B86" s="29">
        <v>2395</v>
      </c>
      <c r="C86" s="86">
        <f t="shared" si="10"/>
        <v>119.75</v>
      </c>
      <c r="D86" s="86">
        <f t="shared" si="7"/>
        <v>105.05756846802764</v>
      </c>
      <c r="E86" s="81">
        <f t="shared" si="8"/>
        <v>0.87730746111087798</v>
      </c>
      <c r="F86" s="29">
        <v>3848183</v>
      </c>
      <c r="G86" s="29">
        <v>404280749</v>
      </c>
      <c r="H86" s="30">
        <v>0.05</v>
      </c>
      <c r="I86" s="81">
        <v>5.5E-2</v>
      </c>
    </row>
    <row r="87" spans="1:9">
      <c r="A87" s="28" t="s">
        <v>204</v>
      </c>
      <c r="B87" s="29">
        <v>2529</v>
      </c>
      <c r="C87" s="86">
        <f t="shared" si="10"/>
        <v>126.45</v>
      </c>
      <c r="D87" s="86">
        <f t="shared" si="7"/>
        <v>106.01758708039988</v>
      </c>
      <c r="E87" s="81">
        <f t="shared" si="8"/>
        <v>0.83841508169553081</v>
      </c>
      <c r="F87" s="29">
        <v>3909347</v>
      </c>
      <c r="G87" s="29">
        <v>414459536</v>
      </c>
      <c r="H87" s="30">
        <v>0.05</v>
      </c>
      <c r="I87" s="81">
        <v>5.5E-2</v>
      </c>
    </row>
    <row r="88" spans="1:9">
      <c r="A88" s="28" t="s">
        <v>194</v>
      </c>
      <c r="B88" s="29">
        <v>2564</v>
      </c>
      <c r="C88" s="86">
        <f t="shared" si="10"/>
        <v>128.20000000000002</v>
      </c>
      <c r="D88" s="86">
        <f t="shared" si="7"/>
        <v>106.49024042378207</v>
      </c>
      <c r="E88" s="81">
        <f t="shared" si="8"/>
        <v>0.83065710158956363</v>
      </c>
      <c r="F88" s="29">
        <v>3865383</v>
      </c>
      <c r="G88" s="29">
        <v>411625565</v>
      </c>
      <c r="H88" s="30">
        <v>5.000000000000001E-2</v>
      </c>
      <c r="I88" s="81">
        <v>5.5E-2</v>
      </c>
    </row>
    <row r="89" spans="1:9">
      <c r="A89" s="28" t="s">
        <v>195</v>
      </c>
      <c r="B89" s="29">
        <v>2500</v>
      </c>
      <c r="C89" s="86">
        <f t="shared" si="10"/>
        <v>125</v>
      </c>
      <c r="D89" s="86">
        <f t="shared" si="7"/>
        <v>106.50340671082903</v>
      </c>
      <c r="E89" s="81">
        <f t="shared" si="8"/>
        <v>0.85202725368663224</v>
      </c>
      <c r="F89" s="29">
        <v>3871623</v>
      </c>
      <c r="G89" s="29">
        <v>412341039</v>
      </c>
      <c r="H89" s="30">
        <v>0.05</v>
      </c>
      <c r="I89" s="81">
        <v>5.5E-2</v>
      </c>
    </row>
    <row r="90" spans="1:9">
      <c r="A90" s="28" t="s">
        <v>196</v>
      </c>
      <c r="B90" s="29">
        <v>2516</v>
      </c>
      <c r="C90" s="86">
        <f t="shared" si="10"/>
        <v>125.80000000000001</v>
      </c>
      <c r="D90" s="86">
        <f t="shared" si="7"/>
        <v>107.44337495624706</v>
      </c>
      <c r="E90" s="81">
        <f t="shared" si="8"/>
        <v>0.85408088200514343</v>
      </c>
      <c r="F90" s="29">
        <v>3948306</v>
      </c>
      <c r="G90" s="29">
        <v>424219322</v>
      </c>
      <c r="H90" s="30">
        <v>0.05</v>
      </c>
      <c r="I90" s="81">
        <v>5.5E-2</v>
      </c>
    </row>
    <row r="91" spans="1:9">
      <c r="A91" s="28" t="s">
        <v>197</v>
      </c>
      <c r="B91" s="29">
        <v>2563</v>
      </c>
      <c r="C91" s="86">
        <f t="shared" si="10"/>
        <v>128.15</v>
      </c>
      <c r="D91" s="86">
        <f t="shared" si="7"/>
        <v>110.28788071979014</v>
      </c>
      <c r="E91" s="81">
        <f t="shared" si="8"/>
        <v>0.86061553429410953</v>
      </c>
      <c r="F91" s="29">
        <v>3905694</v>
      </c>
      <c r="G91" s="29">
        <v>430750714</v>
      </c>
      <c r="H91" s="30">
        <v>0.05</v>
      </c>
      <c r="I91" s="81">
        <v>5.5E-2</v>
      </c>
    </row>
    <row r="92" spans="1:9">
      <c r="A92" s="28" t="s">
        <v>198</v>
      </c>
      <c r="B92" s="29">
        <v>2515</v>
      </c>
      <c r="C92" s="86">
        <f t="shared" si="10"/>
        <v>125.75</v>
      </c>
      <c r="D92" s="86">
        <f t="shared" si="7"/>
        <v>109.4471701925463</v>
      </c>
      <c r="E92" s="81">
        <f t="shared" si="8"/>
        <v>0.87035523015941385</v>
      </c>
      <c r="F92" s="29">
        <v>3904983</v>
      </c>
      <c r="G92" s="29">
        <v>427389339</v>
      </c>
      <c r="H92" s="30">
        <v>0.05</v>
      </c>
      <c r="I92" s="81">
        <v>5.5E-2</v>
      </c>
    </row>
    <row r="93" spans="1:9">
      <c r="A93" s="28" t="s">
        <v>199</v>
      </c>
      <c r="B93" s="29">
        <v>2541</v>
      </c>
      <c r="C93" s="86">
        <f t="shared" si="10"/>
        <v>127.05000000000001</v>
      </c>
      <c r="D93" s="86">
        <f t="shared" si="7"/>
        <v>110.60849980385457</v>
      </c>
      <c r="E93" s="81">
        <f t="shared" si="8"/>
        <v>0.8705903172282925</v>
      </c>
      <c r="F93" s="29">
        <v>3951150</v>
      </c>
      <c r="G93" s="29">
        <v>437030774</v>
      </c>
      <c r="H93" s="30">
        <v>0.05</v>
      </c>
      <c r="I93" s="81">
        <v>5.5E-2</v>
      </c>
    </row>
    <row r="94" spans="1:9">
      <c r="A94" s="28" t="s">
        <v>200</v>
      </c>
      <c r="B94" s="29">
        <v>2594</v>
      </c>
      <c r="C94" s="86">
        <f t="shared" si="10"/>
        <v>129.70000000000002</v>
      </c>
      <c r="D94" s="86">
        <f t="shared" si="7"/>
        <v>113.2106960625445</v>
      </c>
      <c r="E94" s="81">
        <f t="shared" si="8"/>
        <v>0.8728658138977986</v>
      </c>
      <c r="F94" s="29">
        <v>3940235</v>
      </c>
      <c r="G94" s="29">
        <v>446076747</v>
      </c>
      <c r="H94" s="30">
        <v>5.000000000000001E-2</v>
      </c>
      <c r="I94" s="81">
        <v>5.5E-2</v>
      </c>
    </row>
    <row r="95" spans="1:9">
      <c r="A95" s="28" t="s">
        <v>225</v>
      </c>
      <c r="B95" s="29">
        <v>2659</v>
      </c>
      <c r="C95" s="86">
        <f t="shared" si="10"/>
        <v>132.95000000000002</v>
      </c>
      <c r="D95" s="86">
        <f t="shared" si="7"/>
        <v>116.31100897191341</v>
      </c>
      <c r="E95" s="81">
        <f t="shared" si="8"/>
        <v>0.87484775458377884</v>
      </c>
      <c r="F95" s="29">
        <v>3821147</v>
      </c>
      <c r="G95" s="29">
        <v>444441463</v>
      </c>
      <c r="H95" s="30">
        <v>5.000000000000001E-2</v>
      </c>
      <c r="I95" s="81">
        <v>5.5E-2</v>
      </c>
    </row>
    <row r="96" spans="1:9">
      <c r="A96" s="28" t="s">
        <v>201</v>
      </c>
      <c r="B96" s="29">
        <v>2930</v>
      </c>
      <c r="C96" s="86">
        <f t="shared" si="10"/>
        <v>146.5</v>
      </c>
      <c r="D96" s="86">
        <f t="shared" si="7"/>
        <v>128.03802894854502</v>
      </c>
      <c r="E96" s="81">
        <f t="shared" si="8"/>
        <v>0.87397971978529021</v>
      </c>
      <c r="F96" s="29">
        <v>4005659</v>
      </c>
      <c r="G96" s="29">
        <v>512876682.99999994</v>
      </c>
      <c r="H96" s="30">
        <v>0.05</v>
      </c>
      <c r="I96" s="81">
        <v>5.5E-2</v>
      </c>
    </row>
    <row r="97" spans="1:9">
      <c r="A97" s="28" t="s">
        <v>202</v>
      </c>
      <c r="B97" s="29">
        <v>2688</v>
      </c>
      <c r="C97" s="86">
        <f t="shared" ref="C97:C120" si="11">B97*0.051</f>
        <v>137.08799999999999</v>
      </c>
      <c r="D97" s="86">
        <f t="shared" si="7"/>
        <v>117.43985827784142</v>
      </c>
      <c r="E97" s="81">
        <f t="shared" si="8"/>
        <v>0.85667496993056602</v>
      </c>
      <c r="F97" s="29">
        <v>3891558</v>
      </c>
      <c r="G97" s="29">
        <v>457024020</v>
      </c>
      <c r="H97" s="30">
        <v>5.0999999999999997E-2</v>
      </c>
      <c r="I97" s="81">
        <v>0.06</v>
      </c>
    </row>
    <row r="98" spans="1:9">
      <c r="A98" s="28" t="s">
        <v>203</v>
      </c>
      <c r="B98" s="29">
        <v>2693</v>
      </c>
      <c r="C98" s="86">
        <f t="shared" si="11"/>
        <v>137.34299999999999</v>
      </c>
      <c r="D98" s="86">
        <f t="shared" si="7"/>
        <v>116.58177066344899</v>
      </c>
      <c r="E98" s="81">
        <f t="shared" si="8"/>
        <v>0.8488366401159797</v>
      </c>
      <c r="F98" s="29">
        <v>3915041</v>
      </c>
      <c r="G98" s="29">
        <v>456422412</v>
      </c>
      <c r="H98" s="30">
        <v>5.0999999999999997E-2</v>
      </c>
      <c r="I98" s="81">
        <v>0.06</v>
      </c>
    </row>
    <row r="99" spans="1:9">
      <c r="A99" s="28" t="s">
        <v>204</v>
      </c>
      <c r="B99" s="29">
        <v>2829</v>
      </c>
      <c r="C99" s="86">
        <f t="shared" si="11"/>
        <v>144.279</v>
      </c>
      <c r="D99" s="86">
        <f t="shared" si="7"/>
        <v>120.35946527410614</v>
      </c>
      <c r="E99" s="81">
        <f t="shared" si="8"/>
        <v>0.83421333162903921</v>
      </c>
      <c r="F99" s="29">
        <v>3966219</v>
      </c>
      <c r="G99" s="29">
        <v>477371998</v>
      </c>
      <c r="H99" s="30">
        <v>5.0999999999999997E-2</v>
      </c>
      <c r="I99" s="81">
        <v>0.06</v>
      </c>
    </row>
    <row r="100" spans="1:9">
      <c r="A100" s="28" t="s">
        <v>194</v>
      </c>
      <c r="B100" s="29">
        <v>2879</v>
      </c>
      <c r="C100" s="86">
        <f t="shared" si="11"/>
        <v>146.82899999999998</v>
      </c>
      <c r="D100" s="86">
        <f t="shared" si="7"/>
        <v>124.09103466121995</v>
      </c>
      <c r="E100" s="81">
        <f t="shared" si="8"/>
        <v>0.84513982020731582</v>
      </c>
      <c r="F100" s="29">
        <v>3980385</v>
      </c>
      <c r="G100" s="29">
        <v>493930093</v>
      </c>
      <c r="H100" s="30">
        <v>5.099999999999999E-2</v>
      </c>
      <c r="I100" s="81">
        <v>0.06</v>
      </c>
    </row>
    <row r="101" spans="1:9">
      <c r="A101" s="28" t="s">
        <v>195</v>
      </c>
      <c r="B101" s="29">
        <v>2853</v>
      </c>
      <c r="C101" s="86">
        <f t="shared" si="11"/>
        <v>145.50299999999999</v>
      </c>
      <c r="D101" s="86">
        <f t="shared" si="7"/>
        <v>123.98088572724086</v>
      </c>
      <c r="E101" s="81">
        <f t="shared" si="8"/>
        <v>0.85208473864621948</v>
      </c>
      <c r="F101" s="29">
        <v>3945481</v>
      </c>
      <c r="G101" s="29">
        <v>489164229</v>
      </c>
      <c r="H101" s="30">
        <v>5.0999999999999997E-2</v>
      </c>
      <c r="I101" s="81">
        <v>0.06</v>
      </c>
    </row>
    <row r="102" spans="1:9">
      <c r="A102" s="28" t="s">
        <v>196</v>
      </c>
      <c r="B102" s="29">
        <v>2874</v>
      </c>
      <c r="C102" s="86">
        <f t="shared" si="11"/>
        <v>146.57399999999998</v>
      </c>
      <c r="D102" s="86">
        <f t="shared" si="7"/>
        <v>126.48606247908975</v>
      </c>
      <c r="E102" s="81">
        <f t="shared" si="8"/>
        <v>0.86295019907411796</v>
      </c>
      <c r="F102" s="29">
        <v>4029124</v>
      </c>
      <c r="G102" s="29">
        <v>509628030</v>
      </c>
      <c r="H102" s="30">
        <v>5.0999999999999997E-2</v>
      </c>
      <c r="I102" s="81">
        <v>0.06</v>
      </c>
    </row>
    <row r="103" spans="1:9">
      <c r="A103" s="28" t="s">
        <v>197</v>
      </c>
      <c r="B103" s="29">
        <v>2875</v>
      </c>
      <c r="C103" s="86">
        <f t="shared" si="11"/>
        <v>146.625</v>
      </c>
      <c r="D103" s="86">
        <f t="shared" si="7"/>
        <v>126.38868860995815</v>
      </c>
      <c r="E103" s="81">
        <f t="shared" si="8"/>
        <v>0.86198594107388338</v>
      </c>
      <c r="F103" s="29">
        <v>3980837</v>
      </c>
      <c r="G103" s="29">
        <v>503132768</v>
      </c>
      <c r="H103" s="30">
        <v>5.0999999999999997E-2</v>
      </c>
      <c r="I103" s="81">
        <v>0.06</v>
      </c>
    </row>
    <row r="104" spans="1:9">
      <c r="A104" s="28" t="s">
        <v>198</v>
      </c>
      <c r="B104" s="29">
        <v>2874</v>
      </c>
      <c r="C104" s="86">
        <f t="shared" si="11"/>
        <v>146.57399999999998</v>
      </c>
      <c r="D104" s="86">
        <f t="shared" si="7"/>
        <v>126.34836532998801</v>
      </c>
      <c r="E104" s="81">
        <f t="shared" si="8"/>
        <v>0.8620107613218444</v>
      </c>
      <c r="F104" s="29">
        <v>3983281</v>
      </c>
      <c r="G104" s="29">
        <v>503281043</v>
      </c>
      <c r="H104" s="30">
        <v>5.0999999999999997E-2</v>
      </c>
      <c r="I104" s="81">
        <v>0.06</v>
      </c>
    </row>
    <row r="105" spans="1:9">
      <c r="A105" s="28" t="s">
        <v>199</v>
      </c>
      <c r="B105" s="29">
        <v>2898</v>
      </c>
      <c r="C105" s="86">
        <f t="shared" si="11"/>
        <v>147.798</v>
      </c>
      <c r="D105" s="86">
        <f t="shared" si="7"/>
        <v>128.35512148984324</v>
      </c>
      <c r="E105" s="81">
        <f t="shared" si="8"/>
        <v>0.86844965080612213</v>
      </c>
      <c r="F105" s="29">
        <v>4066307</v>
      </c>
      <c r="G105" s="29">
        <v>521931329</v>
      </c>
      <c r="H105" s="30">
        <v>5.1000000000000004E-2</v>
      </c>
      <c r="I105" s="81">
        <v>0.06</v>
      </c>
    </row>
    <row r="106" spans="1:9">
      <c r="A106" s="28" t="s">
        <v>200</v>
      </c>
      <c r="B106" s="29">
        <v>2918</v>
      </c>
      <c r="C106" s="86">
        <f t="shared" si="11"/>
        <v>148.81799999999998</v>
      </c>
      <c r="D106" s="86">
        <f t="shared" si="7"/>
        <v>128.44758716838197</v>
      </c>
      <c r="E106" s="81">
        <f t="shared" si="8"/>
        <v>0.86311862253478733</v>
      </c>
      <c r="F106" s="29">
        <v>3998124</v>
      </c>
      <c r="G106" s="29">
        <v>513549381.00000006</v>
      </c>
      <c r="H106" s="30">
        <v>5.0999999999999997E-2</v>
      </c>
      <c r="I106" s="81">
        <v>0.06</v>
      </c>
    </row>
    <row r="107" spans="1:9">
      <c r="A107" s="28" t="s">
        <v>226</v>
      </c>
      <c r="B107" s="29">
        <v>3005</v>
      </c>
      <c r="C107" s="86">
        <f t="shared" si="11"/>
        <v>153.255</v>
      </c>
      <c r="D107" s="86">
        <f t="shared" si="7"/>
        <v>131.93045792359072</v>
      </c>
      <c r="E107" s="81">
        <f t="shared" si="8"/>
        <v>0.86085581497237107</v>
      </c>
      <c r="F107" s="29">
        <v>4010953</v>
      </c>
      <c r="G107" s="29">
        <v>529166866</v>
      </c>
      <c r="H107" s="30">
        <v>5.0999999999999997E-2</v>
      </c>
      <c r="I107" s="81">
        <v>0.06</v>
      </c>
    </row>
    <row r="108" spans="1:9">
      <c r="A108" s="28" t="s">
        <v>201</v>
      </c>
      <c r="B108" s="29">
        <v>3257</v>
      </c>
      <c r="C108" s="86">
        <f t="shared" si="11"/>
        <v>166.107</v>
      </c>
      <c r="D108" s="86">
        <f t="shared" si="7"/>
        <v>141.89572947641864</v>
      </c>
      <c r="E108" s="81">
        <f t="shared" si="8"/>
        <v>0.85424292459931628</v>
      </c>
      <c r="F108" s="29">
        <v>3894581</v>
      </c>
      <c r="G108" s="29">
        <v>552624412</v>
      </c>
      <c r="H108" s="30">
        <v>5.0999999999999997E-2</v>
      </c>
      <c r="I108" s="81">
        <v>0.06</v>
      </c>
    </row>
    <row r="109" spans="1:9">
      <c r="A109" s="28" t="s">
        <v>202</v>
      </c>
      <c r="B109" s="29">
        <v>3168</v>
      </c>
      <c r="C109" s="86">
        <f t="shared" si="11"/>
        <v>161.56799999999998</v>
      </c>
      <c r="D109" s="86">
        <f t="shared" si="7"/>
        <v>136.87685758984193</v>
      </c>
      <c r="E109" s="81">
        <f t="shared" si="8"/>
        <v>0.84717801538573201</v>
      </c>
      <c r="F109" s="29">
        <v>3604469</v>
      </c>
      <c r="G109" s="29">
        <v>493368390</v>
      </c>
      <c r="H109" s="30">
        <v>5.0999999999999997E-2</v>
      </c>
      <c r="I109" s="81">
        <v>0.06</v>
      </c>
    </row>
    <row r="110" spans="1:9">
      <c r="A110" s="28" t="s">
        <v>203</v>
      </c>
      <c r="B110" s="29">
        <v>3108</v>
      </c>
      <c r="C110" s="86">
        <f t="shared" si="11"/>
        <v>158.50799999999998</v>
      </c>
      <c r="D110" s="86">
        <f t="shared" si="7"/>
        <v>157.81274467591169</v>
      </c>
      <c r="E110" s="81">
        <f t="shared" si="8"/>
        <v>0.99561375246619543</v>
      </c>
      <c r="F110" s="29">
        <v>4031864</v>
      </c>
      <c r="G110" s="29">
        <v>636279524</v>
      </c>
      <c r="H110" s="30">
        <v>5.0999999999999997E-2</v>
      </c>
      <c r="I110" s="81">
        <v>0.06</v>
      </c>
    </row>
    <row r="111" spans="1:9">
      <c r="A111" s="28" t="s">
        <v>204</v>
      </c>
      <c r="B111" s="29">
        <v>3256</v>
      </c>
      <c r="C111" s="86">
        <f t="shared" si="11"/>
        <v>166.05599999999998</v>
      </c>
      <c r="D111" s="86">
        <f t="shared" si="7"/>
        <v>147.63280525822773</v>
      </c>
      <c r="E111" s="81">
        <f t="shared" si="8"/>
        <v>0.88905432660203632</v>
      </c>
      <c r="F111" s="29">
        <v>4087613</v>
      </c>
      <c r="G111" s="29">
        <v>603465774</v>
      </c>
      <c r="H111" s="30">
        <v>5.0999999999999997E-2</v>
      </c>
      <c r="I111" s="81">
        <v>0.06</v>
      </c>
    </row>
    <row r="112" spans="1:9">
      <c r="A112" s="28" t="s">
        <v>194</v>
      </c>
      <c r="B112" s="29">
        <v>3291</v>
      </c>
      <c r="C112" s="86">
        <f t="shared" si="11"/>
        <v>167.84099999999998</v>
      </c>
      <c r="D112" s="86">
        <f t="shared" si="7"/>
        <v>150.07776665468921</v>
      </c>
      <c r="E112" s="81">
        <f t="shared" si="8"/>
        <v>0.89416630414910081</v>
      </c>
      <c r="F112" s="29">
        <v>4057626</v>
      </c>
      <c r="G112" s="29">
        <v>608959448</v>
      </c>
      <c r="H112" s="30">
        <v>5.0999999999999997E-2</v>
      </c>
      <c r="I112" s="81">
        <v>0.06</v>
      </c>
    </row>
    <row r="113" spans="1:9">
      <c r="A113" s="28" t="s">
        <v>195</v>
      </c>
      <c r="B113" s="29">
        <v>3288</v>
      </c>
      <c r="C113" s="86">
        <f t="shared" si="11"/>
        <v>167.68799999999999</v>
      </c>
      <c r="D113" s="86">
        <f t="shared" si="7"/>
        <v>148.29591959347485</v>
      </c>
      <c r="E113" s="81">
        <f t="shared" si="8"/>
        <v>0.8843561828722083</v>
      </c>
      <c r="F113" s="29">
        <v>4077878</v>
      </c>
      <c r="G113" s="29">
        <v>604732668</v>
      </c>
      <c r="H113" s="30">
        <v>5.0999999999999997E-2</v>
      </c>
      <c r="I113" s="81">
        <v>0.06</v>
      </c>
    </row>
    <row r="114" spans="1:9">
      <c r="A114" s="28" t="s">
        <v>196</v>
      </c>
      <c r="B114" s="29">
        <v>3313</v>
      </c>
      <c r="C114" s="86">
        <f t="shared" si="11"/>
        <v>168.96299999999999</v>
      </c>
      <c r="D114" s="86">
        <f t="shared" si="7"/>
        <v>151.32811057518893</v>
      </c>
      <c r="E114" s="81">
        <f t="shared" si="8"/>
        <v>0.89562869134182599</v>
      </c>
      <c r="F114" s="29">
        <v>4128087</v>
      </c>
      <c r="G114" s="29">
        <v>624695606</v>
      </c>
      <c r="H114" s="30">
        <v>5.0999999999999997E-2</v>
      </c>
      <c r="I114" s="81">
        <v>0.06</v>
      </c>
    </row>
    <row r="115" spans="1:9">
      <c r="A115" s="28" t="s">
        <v>197</v>
      </c>
      <c r="B115" s="29">
        <v>3329</v>
      </c>
      <c r="C115" s="86">
        <f t="shared" si="11"/>
        <v>169.779</v>
      </c>
      <c r="D115" s="86">
        <f t="shared" si="7"/>
        <v>151.69940209132156</v>
      </c>
      <c r="E115" s="81">
        <f t="shared" si="8"/>
        <v>0.89351098835145437</v>
      </c>
      <c r="F115" s="29">
        <v>4084403</v>
      </c>
      <c r="G115" s="29">
        <v>619601493</v>
      </c>
      <c r="H115" s="30">
        <v>5.0999999999999997E-2</v>
      </c>
      <c r="I115" s="81">
        <v>0.06</v>
      </c>
    </row>
    <row r="116" spans="1:9">
      <c r="A116" s="28" t="s">
        <v>198</v>
      </c>
      <c r="B116" s="29">
        <v>3290</v>
      </c>
      <c r="C116" s="86">
        <f t="shared" si="11"/>
        <v>167.79</v>
      </c>
      <c r="D116" s="86">
        <f t="shared" si="7"/>
        <v>150.58935143295503</v>
      </c>
      <c r="E116" s="81">
        <f t="shared" si="8"/>
        <v>0.89748704590830819</v>
      </c>
      <c r="F116" s="29">
        <v>4067120</v>
      </c>
      <c r="G116" s="29">
        <v>612464963</v>
      </c>
      <c r="H116" s="30">
        <v>5.0999999999999997E-2</v>
      </c>
      <c r="I116" s="81">
        <v>0.06</v>
      </c>
    </row>
    <row r="117" spans="1:9">
      <c r="A117" s="28" t="s">
        <v>199</v>
      </c>
      <c r="B117" s="29">
        <v>3305</v>
      </c>
      <c r="C117" s="86">
        <f t="shared" si="11"/>
        <v>168.55499999999998</v>
      </c>
      <c r="D117" s="86">
        <f t="shared" si="7"/>
        <v>153.12423199212097</v>
      </c>
      <c r="E117" s="81">
        <f t="shared" si="8"/>
        <v>0.9084526237259114</v>
      </c>
      <c r="F117" s="29">
        <v>4135537</v>
      </c>
      <c r="G117" s="29">
        <v>633250927</v>
      </c>
      <c r="H117" s="30">
        <v>5.0999999999999997E-2</v>
      </c>
      <c r="I117" s="81">
        <v>0.06</v>
      </c>
    </row>
    <row r="118" spans="1:9">
      <c r="A118" s="28" t="s">
        <v>200</v>
      </c>
      <c r="B118" s="29">
        <v>3327</v>
      </c>
      <c r="C118" s="86">
        <f t="shared" si="11"/>
        <v>169.67699999999999</v>
      </c>
      <c r="D118" s="86">
        <f t="shared" si="7"/>
        <v>153.9686491394508</v>
      </c>
      <c r="E118" s="81">
        <f t="shared" si="8"/>
        <v>0.90742203798659105</v>
      </c>
      <c r="F118" s="29">
        <v>4052935</v>
      </c>
      <c r="G118" s="29">
        <v>624024927</v>
      </c>
      <c r="H118" s="30">
        <v>5.0999999999999997E-2</v>
      </c>
      <c r="I118" s="81">
        <v>0.06</v>
      </c>
    </row>
    <row r="119" spans="1:9">
      <c r="A119" s="32" t="s">
        <v>227</v>
      </c>
      <c r="B119" s="29">
        <v>3430</v>
      </c>
      <c r="C119" s="86">
        <f t="shared" si="11"/>
        <v>174.92999999999998</v>
      </c>
      <c r="D119" s="86">
        <f t="shared" si="7"/>
        <v>161.16596028752724</v>
      </c>
      <c r="E119" s="81">
        <f t="shared" si="8"/>
        <v>0.92131687124865524</v>
      </c>
      <c r="F119" s="29">
        <v>4062502</v>
      </c>
      <c r="G119" s="29">
        <v>654737036</v>
      </c>
      <c r="H119" s="30">
        <v>5.0999999999999997E-2</v>
      </c>
      <c r="I119" s="81">
        <v>0.06</v>
      </c>
    </row>
    <row r="120" spans="1:9">
      <c r="A120" s="32" t="s">
        <v>201</v>
      </c>
      <c r="B120" s="29">
        <v>3662</v>
      </c>
      <c r="C120" s="86">
        <f t="shared" si="11"/>
        <v>186.762</v>
      </c>
      <c r="D120" s="86">
        <f t="shared" si="7"/>
        <v>174.96805876984297</v>
      </c>
      <c r="E120" s="81">
        <f t="shared" si="8"/>
        <v>0.93685042337222224</v>
      </c>
      <c r="F120" s="29">
        <v>4078146</v>
      </c>
      <c r="G120" s="29">
        <v>713545289</v>
      </c>
      <c r="H120" s="30">
        <v>5.0999999999999997E-2</v>
      </c>
      <c r="I120" s="81">
        <v>0.06</v>
      </c>
    </row>
    <row r="121" spans="1:9">
      <c r="A121" s="33" t="s">
        <v>202</v>
      </c>
      <c r="B121" s="29">
        <v>4143</v>
      </c>
      <c r="C121" s="86">
        <f>B121*0.0375</f>
        <v>155.36249999999998</v>
      </c>
      <c r="D121" s="86">
        <f t="shared" si="7"/>
        <v>146.81618189364553</v>
      </c>
      <c r="E121" s="81">
        <f t="shared" si="8"/>
        <v>0.94499111364483424</v>
      </c>
      <c r="F121" s="29">
        <v>4018788</v>
      </c>
      <c r="G121" s="29">
        <v>590023110</v>
      </c>
      <c r="H121" s="30">
        <v>3.7499999999999999E-2</v>
      </c>
      <c r="I121" s="81">
        <v>0.06</v>
      </c>
    </row>
    <row r="122" spans="1:9">
      <c r="A122" s="28" t="s">
        <v>203</v>
      </c>
      <c r="B122" s="29">
        <v>4128</v>
      </c>
      <c r="C122" s="86">
        <f t="shared" ref="C122:C163" si="12">B122*0.0375</f>
        <v>154.79999999999998</v>
      </c>
      <c r="D122" s="86">
        <f t="shared" si="7"/>
        <v>145.89084457143056</v>
      </c>
      <c r="E122" s="81">
        <f t="shared" si="8"/>
        <v>0.94244731635291068</v>
      </c>
      <c r="F122" s="29">
        <v>4015137</v>
      </c>
      <c r="G122" s="29">
        <v>585771728</v>
      </c>
      <c r="H122" s="30">
        <v>3.7499999999999999E-2</v>
      </c>
      <c r="I122" s="81">
        <v>0.06</v>
      </c>
    </row>
    <row r="123" spans="1:9">
      <c r="A123" s="28" t="s">
        <v>204</v>
      </c>
      <c r="B123" s="29">
        <v>4488</v>
      </c>
      <c r="C123" s="86">
        <f t="shared" si="12"/>
        <v>168.29999999999998</v>
      </c>
      <c r="D123" s="86">
        <f t="shared" si="7"/>
        <v>158.57815624151803</v>
      </c>
      <c r="E123" s="81">
        <f t="shared" si="8"/>
        <v>0.94223503411478338</v>
      </c>
      <c r="F123" s="29">
        <v>4100613</v>
      </c>
      <c r="G123" s="29">
        <v>650267649</v>
      </c>
      <c r="H123" s="30">
        <v>3.7499999999999999E-2</v>
      </c>
      <c r="I123" s="81">
        <v>0.06</v>
      </c>
    </row>
    <row r="124" spans="1:9">
      <c r="A124" s="28" t="s">
        <v>194</v>
      </c>
      <c r="B124" s="29">
        <v>4512</v>
      </c>
      <c r="C124" s="86">
        <f t="shared" si="12"/>
        <v>169.2</v>
      </c>
      <c r="D124" s="86">
        <f t="shared" si="7"/>
        <v>157.45926298112633</v>
      </c>
      <c r="E124" s="81">
        <f t="shared" si="8"/>
        <v>0.93061030130689326</v>
      </c>
      <c r="F124" s="29">
        <v>4036206</v>
      </c>
      <c r="G124" s="29">
        <v>635538022</v>
      </c>
      <c r="H124" s="30">
        <v>3.7499999999999999E-2</v>
      </c>
      <c r="I124" s="81">
        <v>0.06</v>
      </c>
    </row>
    <row r="125" spans="1:9">
      <c r="A125" s="28" t="s">
        <v>195</v>
      </c>
      <c r="B125" s="29">
        <v>4494</v>
      </c>
      <c r="C125" s="86">
        <f t="shared" si="12"/>
        <v>168.52500000000001</v>
      </c>
      <c r="D125" s="86">
        <f t="shared" si="7"/>
        <v>157.96521351026573</v>
      </c>
      <c r="E125" s="81">
        <f t="shared" si="8"/>
        <v>0.93733994072253801</v>
      </c>
      <c r="F125" s="29">
        <v>4086759</v>
      </c>
      <c r="G125" s="29">
        <v>645565758</v>
      </c>
      <c r="H125" s="30">
        <v>3.7499999999999999E-2</v>
      </c>
      <c r="I125" s="81">
        <v>0.06</v>
      </c>
    </row>
    <row r="126" spans="1:9">
      <c r="A126" s="28" t="s">
        <v>196</v>
      </c>
      <c r="B126" s="29">
        <v>4527</v>
      </c>
      <c r="C126" s="86">
        <f t="shared" si="12"/>
        <v>169.76249999999999</v>
      </c>
      <c r="D126" s="86">
        <f t="shared" si="7"/>
        <v>158.92404305796796</v>
      </c>
      <c r="E126" s="81">
        <f t="shared" si="8"/>
        <v>0.93615517595445386</v>
      </c>
      <c r="F126" s="29">
        <v>4097453</v>
      </c>
      <c r="G126" s="29">
        <v>651183797</v>
      </c>
      <c r="H126" s="30">
        <v>3.7499999999999999E-2</v>
      </c>
      <c r="I126" s="81">
        <v>0.06</v>
      </c>
    </row>
    <row r="127" spans="1:9">
      <c r="A127" s="28" t="s">
        <v>197</v>
      </c>
      <c r="B127" s="29">
        <v>4510</v>
      </c>
      <c r="C127" s="86">
        <f t="shared" si="12"/>
        <v>169.125</v>
      </c>
      <c r="D127" s="86">
        <f t="shared" si="7"/>
        <v>158.76093885958292</v>
      </c>
      <c r="E127" s="81">
        <f t="shared" si="8"/>
        <v>0.93871952023404537</v>
      </c>
      <c r="F127" s="29">
        <v>4071791</v>
      </c>
      <c r="G127" s="29">
        <v>646441362</v>
      </c>
      <c r="H127" s="30">
        <v>3.7499999999999999E-2</v>
      </c>
      <c r="I127" s="81">
        <v>0.06</v>
      </c>
    </row>
    <row r="128" spans="1:9">
      <c r="A128" s="28" t="s">
        <v>198</v>
      </c>
      <c r="B128" s="29">
        <v>4449</v>
      </c>
      <c r="C128" s="86">
        <f t="shared" si="12"/>
        <v>166.83750000000001</v>
      </c>
      <c r="D128" s="86">
        <f t="shared" si="7"/>
        <v>156.75198752749927</v>
      </c>
      <c r="E128" s="81">
        <f t="shared" si="8"/>
        <v>0.93954888755525146</v>
      </c>
      <c r="F128" s="29">
        <v>4056925</v>
      </c>
      <c r="G128" s="29">
        <v>635931057</v>
      </c>
      <c r="H128" s="30">
        <v>3.7499999999999999E-2</v>
      </c>
      <c r="I128" s="81">
        <v>0.06</v>
      </c>
    </row>
    <row r="129" spans="1:9">
      <c r="A129" s="28" t="s">
        <v>199</v>
      </c>
      <c r="B129" s="29">
        <v>4482</v>
      </c>
      <c r="C129" s="86">
        <f t="shared" si="12"/>
        <v>168.07499999999999</v>
      </c>
      <c r="D129" s="86">
        <f t="shared" si="7"/>
        <v>158.63242894826195</v>
      </c>
      <c r="E129" s="81">
        <f t="shared" si="8"/>
        <v>0.94381930059950592</v>
      </c>
      <c r="F129" s="29">
        <v>4114361</v>
      </c>
      <c r="G129" s="29">
        <v>652671079</v>
      </c>
      <c r="H129" s="30">
        <v>3.7499999999999999E-2</v>
      </c>
      <c r="I129" s="81">
        <v>0.06</v>
      </c>
    </row>
    <row r="130" spans="1:9">
      <c r="A130" s="28" t="s">
        <v>200</v>
      </c>
      <c r="B130" s="29">
        <v>4532</v>
      </c>
      <c r="C130" s="86">
        <f t="shared" si="12"/>
        <v>169.95</v>
      </c>
      <c r="D130" s="86">
        <f t="shared" si="7"/>
        <v>159.75217726682158</v>
      </c>
      <c r="E130" s="81">
        <f t="shared" si="8"/>
        <v>0.93999515896923558</v>
      </c>
      <c r="F130" s="29">
        <v>4106984</v>
      </c>
      <c r="G130" s="29">
        <v>656099636</v>
      </c>
      <c r="H130" s="30">
        <v>3.7499999999999999E-2</v>
      </c>
      <c r="I130" s="81">
        <v>0.06</v>
      </c>
    </row>
    <row r="131" spans="1:9">
      <c r="A131" s="32" t="s">
        <v>228</v>
      </c>
      <c r="B131" s="29">
        <v>4658</v>
      </c>
      <c r="C131" s="86">
        <f t="shared" si="12"/>
        <v>174.67499999999998</v>
      </c>
      <c r="D131" s="86">
        <f t="shared" si="7"/>
        <v>164.18161776327355</v>
      </c>
      <c r="E131" s="81">
        <f t="shared" ref="E131:E163" si="13">D131/C131</f>
        <v>0.93992625025489374</v>
      </c>
      <c r="F131" s="29">
        <v>4061954</v>
      </c>
      <c r="G131" s="29">
        <v>666898179</v>
      </c>
      <c r="H131" s="30">
        <v>3.7499999999999999E-2</v>
      </c>
      <c r="I131" s="81">
        <v>0.06</v>
      </c>
    </row>
    <row r="132" spans="1:9">
      <c r="A132" s="32" t="s">
        <v>201</v>
      </c>
      <c r="B132" s="29">
        <v>4938</v>
      </c>
      <c r="C132" s="86">
        <f t="shared" si="12"/>
        <v>185.17499999999998</v>
      </c>
      <c r="D132" s="86">
        <f t="shared" ref="D132:D163" si="14">G132/F132</f>
        <v>177.82859865620486</v>
      </c>
      <c r="E132" s="81">
        <f t="shared" si="13"/>
        <v>0.96032725074229719</v>
      </c>
      <c r="F132" s="29">
        <v>4128159</v>
      </c>
      <c r="G132" s="29">
        <v>734104730</v>
      </c>
      <c r="H132" s="30">
        <v>3.7499999999999999E-2</v>
      </c>
      <c r="I132" s="81">
        <v>0.06</v>
      </c>
    </row>
    <row r="133" spans="1:9">
      <c r="A133" s="33" t="s">
        <v>202</v>
      </c>
      <c r="B133" s="29">
        <v>4837</v>
      </c>
      <c r="C133" s="86">
        <f t="shared" si="12"/>
        <v>181.38749999999999</v>
      </c>
      <c r="D133" s="86">
        <f t="shared" si="14"/>
        <v>170.43474862127121</v>
      </c>
      <c r="E133" s="81">
        <f t="shared" si="13"/>
        <v>0.93961683479441094</v>
      </c>
      <c r="F133" s="29">
        <v>3865880</v>
      </c>
      <c r="G133" s="29">
        <v>658880286</v>
      </c>
      <c r="H133" s="30">
        <v>3.7499999999999999E-2</v>
      </c>
      <c r="I133" s="81">
        <v>0.06</v>
      </c>
    </row>
    <row r="134" spans="1:9">
      <c r="A134" s="28" t="s">
        <v>203</v>
      </c>
      <c r="B134" s="29">
        <v>4819</v>
      </c>
      <c r="C134" s="86">
        <f t="shared" si="12"/>
        <v>180.71250000000001</v>
      </c>
      <c r="D134" s="86">
        <f t="shared" si="14"/>
        <v>172.54632155389669</v>
      </c>
      <c r="E134" s="81">
        <f t="shared" si="13"/>
        <v>0.95481121424304727</v>
      </c>
      <c r="F134" s="29">
        <v>3891018</v>
      </c>
      <c r="G134" s="29">
        <v>671380843</v>
      </c>
      <c r="H134" s="30">
        <v>3.7499999999999999E-2</v>
      </c>
      <c r="I134" s="81">
        <v>0.06</v>
      </c>
    </row>
    <row r="135" spans="1:9">
      <c r="A135" s="28" t="s">
        <v>204</v>
      </c>
      <c r="B135" s="29">
        <v>5050</v>
      </c>
      <c r="C135" s="86">
        <f t="shared" si="12"/>
        <v>189.375</v>
      </c>
      <c r="D135" s="86">
        <f t="shared" si="14"/>
        <v>179.9928536653575</v>
      </c>
      <c r="E135" s="81">
        <f t="shared" si="13"/>
        <v>0.95045731308439607</v>
      </c>
      <c r="F135" s="29">
        <v>3919072</v>
      </c>
      <c r="G135" s="29">
        <v>705404953</v>
      </c>
      <c r="H135" s="30">
        <v>3.7499999999999999E-2</v>
      </c>
      <c r="I135" s="81">
        <v>0.06</v>
      </c>
    </row>
    <row r="136" spans="1:9">
      <c r="A136" s="28" t="s">
        <v>194</v>
      </c>
      <c r="B136" s="29">
        <v>5105</v>
      </c>
      <c r="C136" s="86">
        <f t="shared" si="12"/>
        <v>191.4375</v>
      </c>
      <c r="D136" s="86">
        <f t="shared" si="14"/>
        <v>182.19777833684904</v>
      </c>
      <c r="E136" s="81">
        <f t="shared" si="13"/>
        <v>0.95173504844583245</v>
      </c>
      <c r="F136" s="29">
        <v>3875475</v>
      </c>
      <c r="G136" s="29">
        <v>706102935</v>
      </c>
      <c r="H136" s="30">
        <v>3.7499999999999999E-2</v>
      </c>
      <c r="I136" s="81">
        <v>0.06</v>
      </c>
    </row>
    <row r="137" spans="1:9">
      <c r="A137" s="28" t="s">
        <v>195</v>
      </c>
      <c r="B137" s="29">
        <v>5078</v>
      </c>
      <c r="C137" s="86">
        <f t="shared" si="12"/>
        <v>190.42499999999998</v>
      </c>
      <c r="D137" s="86">
        <f t="shared" si="14"/>
        <v>196.59018341217299</v>
      </c>
      <c r="E137" s="81">
        <f t="shared" si="13"/>
        <v>1.03237591394078</v>
      </c>
      <c r="F137" s="29">
        <v>3920405</v>
      </c>
      <c r="G137" s="29">
        <v>770713138</v>
      </c>
      <c r="H137" s="30">
        <v>3.7499999999999999E-2</v>
      </c>
      <c r="I137" s="81">
        <v>0.06</v>
      </c>
    </row>
    <row r="138" spans="1:9">
      <c r="A138" s="28" t="s">
        <v>196</v>
      </c>
      <c r="B138" s="29">
        <v>5127</v>
      </c>
      <c r="C138" s="86">
        <f t="shared" si="12"/>
        <v>192.26249999999999</v>
      </c>
      <c r="D138" s="86">
        <f t="shared" si="14"/>
        <v>180.93713840583084</v>
      </c>
      <c r="E138" s="81">
        <f t="shared" si="13"/>
        <v>0.94109427686538372</v>
      </c>
      <c r="F138" s="29">
        <v>3932067</v>
      </c>
      <c r="G138" s="29">
        <v>711456951</v>
      </c>
      <c r="H138" s="30">
        <v>3.7499999999999999E-2</v>
      </c>
      <c r="I138" s="81">
        <v>0.06</v>
      </c>
    </row>
    <row r="139" spans="1:9">
      <c r="A139" s="28" t="s">
        <v>197</v>
      </c>
      <c r="B139" s="29">
        <v>5091</v>
      </c>
      <c r="C139" s="86">
        <f t="shared" si="12"/>
        <v>190.91249999999999</v>
      </c>
      <c r="D139" s="86">
        <f t="shared" si="14"/>
        <v>179.24522755469795</v>
      </c>
      <c r="E139" s="81">
        <f t="shared" si="13"/>
        <v>0.93888680706972016</v>
      </c>
      <c r="F139" s="29">
        <v>3914817</v>
      </c>
      <c r="G139" s="29">
        <v>701712264</v>
      </c>
      <c r="H139" s="30">
        <v>3.7499999999999999E-2</v>
      </c>
      <c r="I139" s="81">
        <v>0.06</v>
      </c>
    </row>
    <row r="140" spans="1:9">
      <c r="A140" s="28" t="s">
        <v>198</v>
      </c>
      <c r="B140" s="29">
        <v>4981</v>
      </c>
      <c r="C140" s="86">
        <f t="shared" si="12"/>
        <v>186.78749999999999</v>
      </c>
      <c r="D140" s="86">
        <f t="shared" si="14"/>
        <v>188.84746949602123</v>
      </c>
      <c r="E140" s="81">
        <f t="shared" si="13"/>
        <v>1.0110284119441677</v>
      </c>
      <c r="F140" s="29">
        <v>3911375</v>
      </c>
      <c r="G140" s="29">
        <v>738653271</v>
      </c>
      <c r="H140" s="30">
        <v>3.7499999999999999E-2</v>
      </c>
      <c r="I140" s="81">
        <v>0.06</v>
      </c>
    </row>
    <row r="141" spans="1:9">
      <c r="A141" s="28" t="s">
        <v>199</v>
      </c>
      <c r="B141" s="29">
        <v>5041</v>
      </c>
      <c r="C141" s="86">
        <f t="shared" si="12"/>
        <v>189.03749999999999</v>
      </c>
      <c r="D141" s="86">
        <f t="shared" si="14"/>
        <v>182.49612053077308</v>
      </c>
      <c r="E141" s="81">
        <f t="shared" si="13"/>
        <v>0.96539639241300323</v>
      </c>
      <c r="F141" s="29">
        <v>3955438</v>
      </c>
      <c r="G141" s="29">
        <v>721852090</v>
      </c>
      <c r="H141" s="30">
        <v>3.7499999999999999E-2</v>
      </c>
      <c r="I141" s="81">
        <v>0.06</v>
      </c>
    </row>
    <row r="142" spans="1:9">
      <c r="A142" s="28" t="s">
        <v>200</v>
      </c>
      <c r="B142" s="29">
        <v>5090</v>
      </c>
      <c r="C142" s="86">
        <f t="shared" si="12"/>
        <v>190.875</v>
      </c>
      <c r="D142" s="86">
        <f t="shared" si="14"/>
        <v>180.5691035207773</v>
      </c>
      <c r="E142" s="81">
        <f t="shared" si="13"/>
        <v>0.94600709113701276</v>
      </c>
      <c r="F142" s="29">
        <v>3877212</v>
      </c>
      <c r="G142" s="29">
        <v>700104695</v>
      </c>
      <c r="H142" s="30">
        <v>3.7499999999999999E-2</v>
      </c>
      <c r="I142" s="81">
        <v>0.06</v>
      </c>
    </row>
    <row r="143" spans="1:9">
      <c r="A143" s="32" t="s">
        <v>229</v>
      </c>
      <c r="B143" s="29">
        <v>5196</v>
      </c>
      <c r="C143" s="86">
        <f t="shared" si="12"/>
        <v>194.85</v>
      </c>
      <c r="D143" s="86">
        <f t="shared" si="14"/>
        <v>185.81660961732175</v>
      </c>
      <c r="E143" s="81">
        <f t="shared" si="13"/>
        <v>0.95363925900601365</v>
      </c>
      <c r="F143" s="29">
        <v>3790286</v>
      </c>
      <c r="G143" s="29">
        <v>704298094</v>
      </c>
      <c r="H143" s="30">
        <v>3.7499999999999999E-2</v>
      </c>
      <c r="I143" s="81">
        <v>0.06</v>
      </c>
    </row>
    <row r="144" spans="1:9">
      <c r="A144" s="32" t="s">
        <v>201</v>
      </c>
      <c r="B144" s="29">
        <v>5465</v>
      </c>
      <c r="C144" s="86">
        <f t="shared" si="12"/>
        <v>204.9375</v>
      </c>
      <c r="D144" s="86">
        <f t="shared" si="14"/>
        <v>203.17888667060353</v>
      </c>
      <c r="E144" s="81">
        <f t="shared" si="13"/>
        <v>0.9914187821682392</v>
      </c>
      <c r="F144" s="29">
        <v>3913433</v>
      </c>
      <c r="G144" s="29">
        <v>795126960</v>
      </c>
      <c r="H144" s="30">
        <v>3.7499999999999999E-2</v>
      </c>
      <c r="I144" s="81">
        <v>0.06</v>
      </c>
    </row>
    <row r="145" spans="1:9">
      <c r="A145" s="33" t="s">
        <v>202</v>
      </c>
      <c r="B145" s="29">
        <v>5225</v>
      </c>
      <c r="C145" s="86">
        <f t="shared" si="12"/>
        <v>195.9375</v>
      </c>
      <c r="D145" s="86">
        <f t="shared" si="14"/>
        <v>199.76456342100568</v>
      </c>
      <c r="E145" s="81">
        <f t="shared" si="13"/>
        <v>1.0195320621167754</v>
      </c>
      <c r="F145" s="29">
        <v>3916439</v>
      </c>
      <c r="G145" s="29">
        <v>782365727</v>
      </c>
      <c r="H145" s="30">
        <v>3.7499999999999999E-2</v>
      </c>
      <c r="I145" s="81">
        <v>0.06</v>
      </c>
    </row>
    <row r="146" spans="1:9">
      <c r="A146" s="28" t="s">
        <v>203</v>
      </c>
      <c r="B146" s="29">
        <v>5243</v>
      </c>
      <c r="C146" s="86">
        <f t="shared" si="12"/>
        <v>196.61249999999998</v>
      </c>
      <c r="D146" s="86">
        <f t="shared" si="14"/>
        <v>189.09938691682848</v>
      </c>
      <c r="E146" s="81">
        <f t="shared" si="13"/>
        <v>0.9617872053751847</v>
      </c>
      <c r="F146" s="29">
        <v>3855105</v>
      </c>
      <c r="G146" s="29">
        <v>728997992</v>
      </c>
      <c r="H146" s="30">
        <v>3.7499999999999999E-2</v>
      </c>
      <c r="I146" s="81">
        <v>0.06</v>
      </c>
    </row>
    <row r="147" spans="1:9">
      <c r="A147" s="28" t="s">
        <v>204</v>
      </c>
      <c r="B147" s="29">
        <v>5386</v>
      </c>
      <c r="C147" s="86">
        <f t="shared" si="12"/>
        <v>201.97499999999999</v>
      </c>
      <c r="D147" s="86">
        <f t="shared" si="14"/>
        <v>193.91438842737284</v>
      </c>
      <c r="E147" s="81">
        <f t="shared" si="13"/>
        <v>0.96009104308638615</v>
      </c>
      <c r="F147" s="29">
        <v>3862632</v>
      </c>
      <c r="G147" s="29">
        <v>749019922</v>
      </c>
      <c r="H147" s="30">
        <v>3.7499999999999999E-2</v>
      </c>
      <c r="I147" s="81">
        <v>0.06</v>
      </c>
    </row>
    <row r="148" spans="1:9">
      <c r="A148" s="28" t="s">
        <v>194</v>
      </c>
      <c r="B148" s="29">
        <v>5201</v>
      </c>
      <c r="C148" s="86">
        <f t="shared" si="12"/>
        <v>195.03749999999999</v>
      </c>
      <c r="D148" s="86">
        <f t="shared" si="14"/>
        <v>190.20405314652163</v>
      </c>
      <c r="E148" s="81">
        <f t="shared" si="13"/>
        <v>0.97521785885545931</v>
      </c>
      <c r="F148" s="29">
        <v>3493286</v>
      </c>
      <c r="G148" s="29">
        <v>664437156</v>
      </c>
      <c r="H148" s="30">
        <v>3.7499999999999999E-2</v>
      </c>
      <c r="I148" s="81">
        <v>0.06</v>
      </c>
    </row>
    <row r="149" spans="1:9">
      <c r="A149" s="28" t="s">
        <v>195</v>
      </c>
      <c r="B149" s="29">
        <v>5188</v>
      </c>
      <c r="C149" s="86">
        <f t="shared" si="12"/>
        <v>194.54999999999998</v>
      </c>
      <c r="D149" s="86">
        <f t="shared" si="14"/>
        <v>189.70071396436836</v>
      </c>
      <c r="E149" s="81">
        <f t="shared" si="13"/>
        <v>0.97507434574334817</v>
      </c>
      <c r="F149" s="29">
        <v>3469781</v>
      </c>
      <c r="G149" s="29">
        <v>658219933</v>
      </c>
      <c r="H149" s="30">
        <v>3.7499999999999999E-2</v>
      </c>
      <c r="I149" s="81">
        <v>0.06</v>
      </c>
    </row>
    <row r="150" spans="1:9">
      <c r="A150" s="28" t="s">
        <v>196</v>
      </c>
      <c r="B150" s="29">
        <v>5369</v>
      </c>
      <c r="C150" s="86">
        <f t="shared" si="12"/>
        <v>201.33750000000001</v>
      </c>
      <c r="D150" s="86">
        <f t="shared" si="14"/>
        <v>211.93542989538986</v>
      </c>
      <c r="E150" s="81">
        <f t="shared" si="13"/>
        <v>1.052637635290941</v>
      </c>
      <c r="F150" s="29">
        <v>4006591</v>
      </c>
      <c r="G150" s="29">
        <v>849138586</v>
      </c>
      <c r="H150" s="30">
        <v>3.7499999999999999E-2</v>
      </c>
      <c r="I150" s="81">
        <v>0.06</v>
      </c>
    </row>
    <row r="151" spans="1:9">
      <c r="A151" s="28" t="s">
        <v>197</v>
      </c>
      <c r="B151" s="29">
        <v>5468</v>
      </c>
      <c r="C151" s="86">
        <f t="shared" si="12"/>
        <v>205.04999999999998</v>
      </c>
      <c r="D151" s="86">
        <f t="shared" si="14"/>
        <v>190.33005464313757</v>
      </c>
      <c r="E151" s="81">
        <f t="shared" si="13"/>
        <v>0.92821289755248759</v>
      </c>
      <c r="F151" s="29">
        <v>3923823</v>
      </c>
      <c r="G151" s="29">
        <v>746821446</v>
      </c>
      <c r="H151" s="30">
        <v>3.7499999999999999E-2</v>
      </c>
      <c r="I151" s="81">
        <v>0.06</v>
      </c>
    </row>
    <row r="152" spans="1:9">
      <c r="A152" s="28" t="s">
        <v>198</v>
      </c>
      <c r="B152" s="29">
        <v>5337</v>
      </c>
      <c r="C152" s="86">
        <f t="shared" si="12"/>
        <v>200.13749999999999</v>
      </c>
      <c r="D152" s="86">
        <f t="shared" si="14"/>
        <v>187.4885414965089</v>
      </c>
      <c r="E152" s="81">
        <f t="shared" si="13"/>
        <v>0.93679865840489118</v>
      </c>
      <c r="F152" s="29">
        <v>3911811</v>
      </c>
      <c r="G152" s="29">
        <v>733419739</v>
      </c>
      <c r="H152" s="30">
        <v>3.7499999999999999E-2</v>
      </c>
      <c r="I152" s="81">
        <v>0.06</v>
      </c>
    </row>
    <row r="153" spans="1:9">
      <c r="A153" s="28" t="s">
        <v>199</v>
      </c>
      <c r="B153" s="29">
        <v>5414</v>
      </c>
      <c r="C153" s="86">
        <f t="shared" si="12"/>
        <v>203.02500000000001</v>
      </c>
      <c r="D153" s="86">
        <f t="shared" si="14"/>
        <v>190.76737965745619</v>
      </c>
      <c r="E153" s="81">
        <f t="shared" si="13"/>
        <v>0.93962506911688803</v>
      </c>
      <c r="F153" s="29">
        <v>3945072</v>
      </c>
      <c r="G153" s="29">
        <v>752591048</v>
      </c>
      <c r="H153" s="30">
        <v>3.7499999999999999E-2</v>
      </c>
      <c r="I153" s="81">
        <v>0.06</v>
      </c>
    </row>
    <row r="154" spans="1:9">
      <c r="A154" s="28" t="s">
        <v>200</v>
      </c>
      <c r="B154" s="29">
        <v>5452</v>
      </c>
      <c r="C154" s="86">
        <f t="shared" si="12"/>
        <v>204.45</v>
      </c>
      <c r="D154" s="86">
        <f t="shared" si="14"/>
        <v>191.62678092028182</v>
      </c>
      <c r="E154" s="81">
        <f t="shared" si="13"/>
        <v>0.93727943712536965</v>
      </c>
      <c r="F154" s="29">
        <v>3902196</v>
      </c>
      <c r="G154" s="29">
        <v>747765258</v>
      </c>
      <c r="H154" s="30">
        <v>3.7499999999999999E-2</v>
      </c>
      <c r="I154" s="81">
        <v>0.06</v>
      </c>
    </row>
    <row r="155" spans="1:9">
      <c r="A155" s="32" t="s">
        <v>230</v>
      </c>
      <c r="B155" s="29">
        <v>5565</v>
      </c>
      <c r="C155" s="86">
        <f t="shared" si="12"/>
        <v>208.6875</v>
      </c>
      <c r="D155" s="86">
        <f t="shared" si="14"/>
        <v>206.93418063037706</v>
      </c>
      <c r="E155" s="81">
        <f t="shared" si="13"/>
        <v>0.99159834983109696</v>
      </c>
      <c r="F155" s="29">
        <v>3956267</v>
      </c>
      <c r="G155" s="29">
        <v>818686870</v>
      </c>
      <c r="H155" s="30">
        <v>3.7499999999999999E-2</v>
      </c>
      <c r="I155" s="81">
        <v>0.06</v>
      </c>
    </row>
    <row r="156" spans="1:9">
      <c r="A156" s="32" t="s">
        <v>201</v>
      </c>
      <c r="B156" s="29">
        <v>5906</v>
      </c>
      <c r="C156" s="86">
        <f t="shared" si="12"/>
        <v>221.47499999999999</v>
      </c>
      <c r="D156" s="86">
        <f t="shared" si="14"/>
        <v>210.2069312268855</v>
      </c>
      <c r="E156" s="81">
        <f t="shared" si="13"/>
        <v>0.94912261531498143</v>
      </c>
      <c r="F156" s="29">
        <v>3959905</v>
      </c>
      <c r="G156" s="29">
        <v>832399478</v>
      </c>
      <c r="H156" s="30">
        <v>3.7499999999999999E-2</v>
      </c>
      <c r="I156" s="81">
        <v>0.06</v>
      </c>
    </row>
    <row r="157" spans="1:9">
      <c r="A157" s="33" t="s">
        <v>202</v>
      </c>
      <c r="B157" s="29">
        <v>5549</v>
      </c>
      <c r="C157" s="86">
        <f t="shared" si="12"/>
        <v>208.08750000000001</v>
      </c>
      <c r="D157" s="86">
        <f t="shared" si="14"/>
        <v>197.12588076060561</v>
      </c>
      <c r="E157" s="81">
        <f t="shared" si="13"/>
        <v>0.94732206769078198</v>
      </c>
      <c r="F157" s="29">
        <v>3918772</v>
      </c>
      <c r="G157" s="29">
        <v>772491382</v>
      </c>
      <c r="H157" s="30">
        <v>3.7499999999999999E-2</v>
      </c>
      <c r="I157" s="81">
        <v>0.06</v>
      </c>
    </row>
    <row r="158" spans="1:9">
      <c r="A158" s="28" t="s">
        <v>203</v>
      </c>
      <c r="B158" s="29">
        <v>5497</v>
      </c>
      <c r="C158" s="86">
        <f t="shared" si="12"/>
        <v>206.13749999999999</v>
      </c>
      <c r="D158" s="86">
        <f t="shared" si="14"/>
        <v>196.62578058740579</v>
      </c>
      <c r="E158" s="81">
        <f t="shared" si="13"/>
        <v>0.95385740385619211</v>
      </c>
      <c r="F158" s="29">
        <v>3949910</v>
      </c>
      <c r="G158" s="29">
        <v>776654137</v>
      </c>
      <c r="H158" s="30">
        <v>3.7499999999999999E-2</v>
      </c>
      <c r="I158" s="81">
        <v>0.06</v>
      </c>
    </row>
    <row r="159" spans="1:9">
      <c r="A159" s="28" t="s">
        <v>204</v>
      </c>
      <c r="B159" s="29">
        <v>5785</v>
      </c>
      <c r="C159" s="86">
        <f t="shared" si="12"/>
        <v>216.9375</v>
      </c>
      <c r="D159" s="86">
        <f t="shared" si="14"/>
        <v>205.29601039048615</v>
      </c>
      <c r="E159" s="81">
        <f t="shared" si="13"/>
        <v>0.94633712654790503</v>
      </c>
      <c r="F159" s="29">
        <v>3950537</v>
      </c>
      <c r="G159" s="29">
        <v>811029485</v>
      </c>
      <c r="H159" s="30">
        <v>3.7499999999999999E-2</v>
      </c>
      <c r="I159" s="81">
        <v>0.06</v>
      </c>
    </row>
    <row r="160" spans="1:9">
      <c r="A160" s="28" t="s">
        <v>194</v>
      </c>
      <c r="B160" s="29">
        <v>5804</v>
      </c>
      <c r="C160" s="86">
        <f t="shared" si="12"/>
        <v>217.65</v>
      </c>
      <c r="D160" s="86">
        <f t="shared" si="14"/>
        <v>208.31167167199433</v>
      </c>
      <c r="E160" s="81">
        <f t="shared" si="13"/>
        <v>0.95709474694231256</v>
      </c>
      <c r="F160" s="29">
        <v>3971102</v>
      </c>
      <c r="G160" s="29">
        <v>827226896</v>
      </c>
      <c r="H160" s="30">
        <v>3.7499999999999999E-2</v>
      </c>
      <c r="I160" s="81">
        <v>0.06</v>
      </c>
    </row>
    <row r="161" spans="1:9">
      <c r="A161" s="28" t="s">
        <v>195</v>
      </c>
      <c r="B161" s="29">
        <v>5695</v>
      </c>
      <c r="C161" s="86">
        <f t="shared" si="12"/>
        <v>213.5625</v>
      </c>
      <c r="D161" s="86">
        <f t="shared" si="14"/>
        <v>205.61188323844158</v>
      </c>
      <c r="E161" s="81">
        <f t="shared" si="13"/>
        <v>0.9627714755092377</v>
      </c>
      <c r="F161" s="29">
        <v>3948183</v>
      </c>
      <c r="G161" s="29">
        <v>811793342</v>
      </c>
      <c r="H161" s="30">
        <v>3.7499999999999999E-2</v>
      </c>
      <c r="I161" s="81">
        <v>0.06</v>
      </c>
    </row>
    <row r="162" spans="1:9">
      <c r="A162" s="28" t="s">
        <v>196</v>
      </c>
      <c r="B162" s="29">
        <v>5779</v>
      </c>
      <c r="C162" s="86">
        <f t="shared" si="12"/>
        <v>216.71250000000001</v>
      </c>
      <c r="D162" s="86">
        <f t="shared" si="14"/>
        <v>208.016172457457</v>
      </c>
      <c r="E162" s="81">
        <f t="shared" si="13"/>
        <v>0.9598715923514195</v>
      </c>
      <c r="F162" s="29">
        <v>4047375</v>
      </c>
      <c r="G162" s="29">
        <v>841919456</v>
      </c>
      <c r="H162" s="30">
        <v>3.7499999999999999E-2</v>
      </c>
      <c r="I162" s="81">
        <v>0.06</v>
      </c>
    </row>
    <row r="163" spans="1:9">
      <c r="A163" s="28" t="s">
        <v>197</v>
      </c>
      <c r="B163" s="29">
        <v>5780</v>
      </c>
      <c r="C163" s="86">
        <f t="shared" si="12"/>
        <v>216.75</v>
      </c>
      <c r="D163" s="86">
        <f t="shared" si="14"/>
        <v>204.19975874080265</v>
      </c>
      <c r="E163" s="81">
        <f t="shared" si="13"/>
        <v>0.94209807954234215</v>
      </c>
      <c r="F163" s="29">
        <v>3871355</v>
      </c>
      <c r="G163" s="29">
        <v>790529757</v>
      </c>
      <c r="H163" s="30">
        <v>3.7499999999999999E-2</v>
      </c>
      <c r="I163" s="81">
        <v>0.06</v>
      </c>
    </row>
    <row r="164" spans="1:9">
      <c r="A164" s="28" t="s">
        <v>198</v>
      </c>
      <c r="B164" s="29">
        <v>5688</v>
      </c>
      <c r="C164" s="86">
        <f t="shared" ref="C164:C187" si="15">B164*0.0375</f>
        <v>213.29999999999998</v>
      </c>
      <c r="D164" s="86">
        <f t="shared" ref="D164:D187" si="16">G164/F164</f>
        <v>209.33336128607147</v>
      </c>
      <c r="E164" s="81">
        <f t="shared" ref="E164:E175" si="17">D164/C164</f>
        <v>0.98140347532147909</v>
      </c>
      <c r="F164" s="29">
        <v>4018688</v>
      </c>
      <c r="G164" s="29">
        <v>841245467</v>
      </c>
      <c r="H164" s="30">
        <v>3.7499999999999999E-2</v>
      </c>
      <c r="I164" s="81">
        <v>0.06</v>
      </c>
    </row>
    <row r="165" spans="1:9">
      <c r="A165" s="28" t="s">
        <v>199</v>
      </c>
      <c r="B165" s="29">
        <v>5732</v>
      </c>
      <c r="C165" s="86">
        <f t="shared" si="15"/>
        <v>214.95</v>
      </c>
      <c r="D165" s="86">
        <f t="shared" si="16"/>
        <v>203.27270190734833</v>
      </c>
      <c r="E165" s="81">
        <f t="shared" si="17"/>
        <v>0.94567435174388625</v>
      </c>
      <c r="F165" s="29">
        <v>4042733</v>
      </c>
      <c r="G165" s="29">
        <v>821777260</v>
      </c>
      <c r="H165" s="30">
        <v>3.7499999999999999E-2</v>
      </c>
      <c r="I165" s="81">
        <v>0.06</v>
      </c>
    </row>
    <row r="166" spans="1:9">
      <c r="A166" s="28" t="s">
        <v>200</v>
      </c>
      <c r="B166" s="29">
        <v>5773</v>
      </c>
      <c r="C166" s="86">
        <f t="shared" si="15"/>
        <v>216.48749999999998</v>
      </c>
      <c r="D166" s="86">
        <f t="shared" si="16"/>
        <v>204.04550235765311</v>
      </c>
      <c r="E166" s="81">
        <f t="shared" si="17"/>
        <v>0.94252787046666953</v>
      </c>
      <c r="F166" s="29">
        <v>4032824</v>
      </c>
      <c r="G166" s="29">
        <v>822879599</v>
      </c>
      <c r="H166" s="30">
        <v>3.7499999999999999E-2</v>
      </c>
      <c r="I166" s="81">
        <v>0.06</v>
      </c>
    </row>
    <row r="167" spans="1:9">
      <c r="A167" s="32" t="s">
        <v>255</v>
      </c>
      <c r="B167" s="29">
        <v>5944</v>
      </c>
      <c r="C167" s="86">
        <f t="shared" si="15"/>
        <v>222.9</v>
      </c>
      <c r="D167" s="86">
        <f t="shared" si="16"/>
        <v>214.82430925145911</v>
      </c>
      <c r="E167" s="81">
        <f t="shared" si="17"/>
        <v>0.96376989345652353</v>
      </c>
      <c r="F167" s="29">
        <v>3908043</v>
      </c>
      <c r="G167" s="29">
        <v>839542638</v>
      </c>
      <c r="H167" s="30">
        <v>3.7499999999999999E-2</v>
      </c>
      <c r="I167" s="81">
        <v>0.06</v>
      </c>
    </row>
    <row r="168" spans="1:9">
      <c r="A168" s="32" t="s">
        <v>201</v>
      </c>
      <c r="B168" s="29">
        <v>6327</v>
      </c>
      <c r="C168" s="86">
        <f t="shared" si="15"/>
        <v>237.26249999999999</v>
      </c>
      <c r="D168" s="86">
        <f t="shared" si="16"/>
        <v>238.62707994382717</v>
      </c>
      <c r="E168" s="81">
        <f t="shared" si="17"/>
        <v>1.0057513511145975</v>
      </c>
      <c r="F168" s="29">
        <v>4060326</v>
      </c>
      <c r="G168" s="29">
        <v>968903737</v>
      </c>
      <c r="H168" s="30">
        <v>3.7499999999999999E-2</v>
      </c>
      <c r="I168" s="81">
        <v>0.06</v>
      </c>
    </row>
    <row r="169" spans="1:9">
      <c r="A169" s="33" t="s">
        <v>202</v>
      </c>
      <c r="B169" s="29">
        <v>6031</v>
      </c>
      <c r="C169" s="86">
        <f t="shared" si="15"/>
        <v>226.16249999999999</v>
      </c>
      <c r="D169" s="86">
        <f t="shared" si="16"/>
        <v>217.39817080061451</v>
      </c>
      <c r="E169" s="81">
        <f t="shared" si="17"/>
        <v>0.96124764627475601</v>
      </c>
      <c r="F169" s="29">
        <v>3928932</v>
      </c>
      <c r="G169" s="29">
        <v>854142630</v>
      </c>
      <c r="H169" s="30">
        <v>3.7499999999999999E-2</v>
      </c>
      <c r="I169" s="81">
        <v>0.06</v>
      </c>
    </row>
    <row r="170" spans="1:9">
      <c r="A170" s="28" t="s">
        <v>203</v>
      </c>
      <c r="B170" s="29">
        <v>6059</v>
      </c>
      <c r="C170" s="86">
        <f t="shared" si="15"/>
        <v>227.21250000000001</v>
      </c>
      <c r="D170" s="86">
        <f t="shared" si="16"/>
        <v>222.05274946192094</v>
      </c>
      <c r="E170" s="81">
        <f t="shared" si="17"/>
        <v>0.97729107976859075</v>
      </c>
      <c r="F170" s="29">
        <v>4036117</v>
      </c>
      <c r="G170" s="29">
        <v>896230877</v>
      </c>
      <c r="H170" s="30">
        <v>3.7499999999999999E-2</v>
      </c>
      <c r="I170" s="81">
        <v>0.06</v>
      </c>
    </row>
    <row r="171" spans="1:9">
      <c r="A171" s="28" t="s">
        <v>204</v>
      </c>
      <c r="B171" s="29">
        <v>6401</v>
      </c>
      <c r="C171" s="86">
        <f t="shared" si="15"/>
        <v>240.03749999999999</v>
      </c>
      <c r="D171" s="86">
        <f t="shared" si="16"/>
        <v>229.87634891269821</v>
      </c>
      <c r="E171" s="81">
        <f t="shared" si="17"/>
        <v>0.95766848476883071</v>
      </c>
      <c r="F171" s="29">
        <v>4019997</v>
      </c>
      <c r="G171" s="29">
        <v>924102233</v>
      </c>
      <c r="H171" s="30">
        <v>3.7499999999999999E-2</v>
      </c>
      <c r="I171" s="81">
        <v>0.06</v>
      </c>
    </row>
    <row r="172" spans="1:9">
      <c r="A172" s="28" t="s">
        <v>194</v>
      </c>
      <c r="B172" s="29">
        <v>6443</v>
      </c>
      <c r="C172" s="86">
        <f t="shared" si="15"/>
        <v>241.61249999999998</v>
      </c>
      <c r="D172" s="86">
        <f t="shared" si="16"/>
        <v>234.74980459883378</v>
      </c>
      <c r="E172" s="81">
        <f t="shared" si="17"/>
        <v>0.971596273366791</v>
      </c>
      <c r="F172" s="29">
        <v>4028891</v>
      </c>
      <c r="G172" s="29">
        <v>945781375</v>
      </c>
      <c r="H172" s="30">
        <v>3.7499999999999999E-2</v>
      </c>
      <c r="I172" s="81">
        <v>0.06</v>
      </c>
    </row>
    <row r="173" spans="1:9">
      <c r="A173" s="28" t="s">
        <v>195</v>
      </c>
      <c r="B173" s="29">
        <v>6358</v>
      </c>
      <c r="C173" s="86">
        <f t="shared" si="15"/>
        <v>238.42499999999998</v>
      </c>
      <c r="D173" s="86">
        <f t="shared" si="16"/>
        <v>228.42599765053157</v>
      </c>
      <c r="E173" s="81">
        <f t="shared" si="17"/>
        <v>0.95806227388290488</v>
      </c>
      <c r="F173" s="29">
        <v>4063898</v>
      </c>
      <c r="G173" s="29">
        <v>928299955</v>
      </c>
      <c r="H173" s="30">
        <v>3.7499999999999999E-2</v>
      </c>
      <c r="I173" s="81">
        <v>0.06</v>
      </c>
    </row>
    <row r="174" spans="1:9">
      <c r="A174" s="28" t="s">
        <v>196</v>
      </c>
      <c r="B174" s="29">
        <v>6413</v>
      </c>
      <c r="C174" s="86">
        <f t="shared" si="15"/>
        <v>240.48749999999998</v>
      </c>
      <c r="D174" s="86">
        <f t="shared" si="16"/>
        <v>231.86498546399443</v>
      </c>
      <c r="E174" s="81">
        <f t="shared" si="17"/>
        <v>0.9641456851769612</v>
      </c>
      <c r="F174" s="29">
        <v>3886900</v>
      </c>
      <c r="G174" s="29">
        <v>901236012</v>
      </c>
      <c r="H174" s="30">
        <v>3.7499999999999999E-2</v>
      </c>
      <c r="I174" s="81">
        <v>0.06</v>
      </c>
    </row>
    <row r="175" spans="1:9">
      <c r="A175" s="28" t="s">
        <v>197</v>
      </c>
      <c r="B175" s="29">
        <v>6405</v>
      </c>
      <c r="C175" s="86">
        <f t="shared" si="15"/>
        <v>240.1875</v>
      </c>
      <c r="D175" s="86">
        <f t="shared" si="16"/>
        <v>234.65197049101104</v>
      </c>
      <c r="E175" s="81">
        <f t="shared" si="17"/>
        <v>0.97695329894774308</v>
      </c>
      <c r="F175" s="29">
        <v>3989564</v>
      </c>
      <c r="G175" s="29">
        <v>936159054</v>
      </c>
      <c r="H175" s="30">
        <v>3.7499999999999999E-2</v>
      </c>
      <c r="I175" s="81">
        <v>0.06</v>
      </c>
    </row>
    <row r="176" spans="1:9">
      <c r="A176" s="28" t="s">
        <v>198</v>
      </c>
      <c r="B176" s="29">
        <v>6348</v>
      </c>
      <c r="C176" s="86">
        <f t="shared" si="15"/>
        <v>238.04999999999998</v>
      </c>
      <c r="D176" s="86">
        <f t="shared" si="16"/>
        <v>255.96305714650845</v>
      </c>
      <c r="E176" s="81">
        <f t="shared" ref="E176:E187" si="18">D176/C176</f>
        <v>1.0752491373514323</v>
      </c>
      <c r="F176" s="29">
        <v>3935971</v>
      </c>
      <c r="G176" s="29">
        <v>1007463170</v>
      </c>
      <c r="H176" s="30">
        <v>3.7499999999999999E-2</v>
      </c>
      <c r="I176" s="81">
        <v>0.06</v>
      </c>
    </row>
    <row r="177" spans="1:9">
      <c r="A177" s="28" t="s">
        <v>199</v>
      </c>
      <c r="B177" s="29">
        <v>6457</v>
      </c>
      <c r="C177" s="86">
        <f t="shared" si="15"/>
        <v>242.13749999999999</v>
      </c>
      <c r="D177" s="86">
        <f t="shared" si="16"/>
        <v>212.64701007070212</v>
      </c>
      <c r="E177" s="81">
        <f t="shared" si="18"/>
        <v>0.87820767155315527</v>
      </c>
      <c r="F177" s="29">
        <v>3972017</v>
      </c>
      <c r="G177" s="29">
        <v>844637539</v>
      </c>
      <c r="H177" s="30">
        <v>3.7499999999999999E-2</v>
      </c>
      <c r="I177" s="81">
        <v>0.06</v>
      </c>
    </row>
    <row r="178" spans="1:9">
      <c r="A178" s="28" t="s">
        <v>200</v>
      </c>
      <c r="B178" s="29">
        <v>6461</v>
      </c>
      <c r="C178" s="86">
        <f t="shared" si="15"/>
        <v>242.28749999999999</v>
      </c>
      <c r="D178" s="86">
        <f t="shared" si="16"/>
        <v>236.55694396808457</v>
      </c>
      <c r="E178" s="81">
        <f t="shared" si="18"/>
        <v>0.97634811522709419</v>
      </c>
      <c r="F178" s="29">
        <v>3974003</v>
      </c>
      <c r="G178" s="29">
        <v>940078005</v>
      </c>
      <c r="H178" s="30">
        <v>3.7499999999999999E-2</v>
      </c>
      <c r="I178" s="81">
        <v>0.06</v>
      </c>
    </row>
    <row r="179" spans="1:9">
      <c r="A179" s="32" t="s">
        <v>267</v>
      </c>
      <c r="B179" s="29">
        <v>6679</v>
      </c>
      <c r="C179" s="86">
        <f t="shared" si="15"/>
        <v>250.46249999999998</v>
      </c>
      <c r="D179" s="86">
        <f t="shared" si="16"/>
        <v>245.56905019702643</v>
      </c>
      <c r="E179" s="81">
        <f t="shared" si="18"/>
        <v>0.98046234544902511</v>
      </c>
      <c r="F179" s="29">
        <v>3969518</v>
      </c>
      <c r="G179" s="29">
        <v>974790765</v>
      </c>
      <c r="H179" s="30">
        <v>3.7499999999999999E-2</v>
      </c>
      <c r="I179" s="81">
        <v>0.06</v>
      </c>
    </row>
    <row r="180" spans="1:9">
      <c r="A180" s="32" t="s">
        <v>201</v>
      </c>
      <c r="B180" s="29">
        <v>7107</v>
      </c>
      <c r="C180" s="86">
        <f t="shared" si="15"/>
        <v>266.51249999999999</v>
      </c>
      <c r="D180" s="86">
        <f t="shared" si="16"/>
        <v>299.30264002603309</v>
      </c>
      <c r="E180" s="81">
        <f t="shared" si="18"/>
        <v>1.1230341542180313</v>
      </c>
      <c r="F180" s="29">
        <v>4068672</v>
      </c>
      <c r="G180" s="29">
        <v>1217764271</v>
      </c>
      <c r="H180" s="30">
        <v>3.7499999999999999E-2</v>
      </c>
      <c r="I180" s="81">
        <v>0.06</v>
      </c>
    </row>
    <row r="181" spans="1:9">
      <c r="A181" s="33" t="s">
        <v>202</v>
      </c>
      <c r="B181" s="29">
        <v>6831</v>
      </c>
      <c r="C181" s="86">
        <f t="shared" si="15"/>
        <v>256.16249999999997</v>
      </c>
      <c r="D181" s="86">
        <f t="shared" si="16"/>
        <v>249.07836365894792</v>
      </c>
      <c r="E181" s="81">
        <f t="shared" si="18"/>
        <v>0.97234514676796158</v>
      </c>
      <c r="F181" s="29">
        <v>3904565</v>
      </c>
      <c r="G181" s="29">
        <v>972542661</v>
      </c>
      <c r="H181" s="30">
        <v>3.7499999999999999E-2</v>
      </c>
      <c r="I181" s="81">
        <v>0.06</v>
      </c>
    </row>
    <row r="182" spans="1:9">
      <c r="A182" s="28" t="s">
        <v>203</v>
      </c>
      <c r="B182" s="29">
        <v>6845</v>
      </c>
      <c r="C182" s="86">
        <f t="shared" si="15"/>
        <v>256.6875</v>
      </c>
      <c r="D182" s="86">
        <f t="shared" si="16"/>
        <v>254.16495870169865</v>
      </c>
      <c r="E182" s="81">
        <f t="shared" si="18"/>
        <v>0.99017271468886736</v>
      </c>
      <c r="F182" s="29">
        <v>3978614</v>
      </c>
      <c r="G182" s="29">
        <v>1011224263.0000001</v>
      </c>
      <c r="H182" s="30">
        <v>3.7499999999999999E-2</v>
      </c>
      <c r="I182" s="81">
        <v>0.06</v>
      </c>
    </row>
    <row r="183" spans="1:9">
      <c r="A183" s="28" t="s">
        <v>204</v>
      </c>
      <c r="B183" s="29">
        <v>7290</v>
      </c>
      <c r="C183" s="86">
        <f t="shared" si="15"/>
        <v>273.375</v>
      </c>
      <c r="D183" s="86">
        <f t="shared" si="16"/>
        <v>267.12384740062112</v>
      </c>
      <c r="E183" s="81">
        <f t="shared" si="18"/>
        <v>0.97713341527433417</v>
      </c>
      <c r="F183" s="29">
        <v>3975796</v>
      </c>
      <c r="G183" s="29">
        <v>1062029923.9999999</v>
      </c>
      <c r="H183" s="30">
        <v>3.7499999999999999E-2</v>
      </c>
      <c r="I183" s="81">
        <v>0.06</v>
      </c>
    </row>
    <row r="184" spans="1:9">
      <c r="A184" s="28" t="s">
        <v>194</v>
      </c>
      <c r="B184" s="29">
        <v>7311</v>
      </c>
      <c r="C184" s="86">
        <f t="shared" si="15"/>
        <v>274.16249999999997</v>
      </c>
      <c r="D184" s="86">
        <f t="shared" si="16"/>
        <v>270.9854120028167</v>
      </c>
      <c r="E184" s="81">
        <f t="shared" si="18"/>
        <v>0.98841166097776589</v>
      </c>
      <c r="F184" s="29">
        <v>3996162</v>
      </c>
      <c r="G184" s="29">
        <v>1082901606</v>
      </c>
      <c r="H184" s="30">
        <v>3.7499999999999999E-2</v>
      </c>
      <c r="I184" s="81">
        <v>0.06</v>
      </c>
    </row>
    <row r="185" spans="1:9">
      <c r="A185" s="28" t="s">
        <v>195</v>
      </c>
      <c r="B185" s="29">
        <v>7229</v>
      </c>
      <c r="C185" s="86">
        <f t="shared" si="15"/>
        <v>271.08749999999998</v>
      </c>
      <c r="D185" s="86">
        <f t="shared" si="16"/>
        <v>262.44897746370981</v>
      </c>
      <c r="E185" s="81">
        <f t="shared" si="18"/>
        <v>0.96813382197153997</v>
      </c>
      <c r="F185" s="29">
        <v>4018097</v>
      </c>
      <c r="G185" s="29">
        <v>1054545449</v>
      </c>
      <c r="H185" s="30">
        <v>3.7499999999999999E-2</v>
      </c>
      <c r="I185" s="81">
        <v>0.06</v>
      </c>
    </row>
    <row r="186" spans="1:9">
      <c r="A186" s="28" t="s">
        <v>196</v>
      </c>
      <c r="B186" s="29">
        <v>7364</v>
      </c>
      <c r="C186" s="86">
        <f t="shared" si="15"/>
        <v>276.14999999999998</v>
      </c>
      <c r="D186" s="86">
        <f t="shared" si="16"/>
        <v>267.84788784312587</v>
      </c>
      <c r="E186" s="81">
        <f t="shared" si="18"/>
        <v>0.96993622249909794</v>
      </c>
      <c r="F186" s="29">
        <v>4058387</v>
      </c>
      <c r="G186" s="29">
        <v>1087030386</v>
      </c>
      <c r="H186" s="30">
        <v>3.7499999999999999E-2</v>
      </c>
      <c r="I186" s="81">
        <v>0.06</v>
      </c>
    </row>
    <row r="187" spans="1:9">
      <c r="A187" s="28" t="s">
        <v>197</v>
      </c>
      <c r="B187" s="29">
        <v>7317</v>
      </c>
      <c r="C187" s="86">
        <f t="shared" si="15"/>
        <v>274.38749999999999</v>
      </c>
      <c r="D187" s="86">
        <f t="shared" si="16"/>
        <v>266.19750943198022</v>
      </c>
      <c r="E187" s="81">
        <f t="shared" si="18"/>
        <v>0.97015173589168691</v>
      </c>
      <c r="F187" s="29">
        <v>4036268</v>
      </c>
      <c r="G187" s="29">
        <v>1074444489</v>
      </c>
      <c r="H187" s="30">
        <v>3.7499999999999999E-2</v>
      </c>
      <c r="I187" s="81">
        <v>0.06</v>
      </c>
    </row>
    <row r="188" spans="1:9">
      <c r="A188" s="28" t="s">
        <v>198</v>
      </c>
      <c r="B188" s="29">
        <v>7258</v>
      </c>
      <c r="C188" s="86">
        <f t="shared" ref="C188:C192" si="19">B188*0.0375</f>
        <v>272.17500000000001</v>
      </c>
      <c r="D188" s="86">
        <f t="shared" ref="D188:D202" si="20">G188/F188</f>
        <v>263.77402141656842</v>
      </c>
      <c r="E188" s="81">
        <f t="shared" ref="E188:E202" si="21">D188/C188</f>
        <v>0.96913390802450039</v>
      </c>
      <c r="F188" s="29">
        <v>4043038</v>
      </c>
      <c r="G188" s="29">
        <v>1066448392</v>
      </c>
      <c r="H188" s="30">
        <v>3.7499999999999999E-2</v>
      </c>
      <c r="I188" s="81">
        <v>0.06</v>
      </c>
    </row>
    <row r="189" spans="1:9">
      <c r="A189" s="28" t="s">
        <v>199</v>
      </c>
      <c r="B189" s="29">
        <v>7350</v>
      </c>
      <c r="C189" s="86">
        <f t="shared" si="19"/>
        <v>275.625</v>
      </c>
      <c r="D189" s="86">
        <f t="shared" si="20"/>
        <v>268.26478581097552</v>
      </c>
      <c r="E189" s="81">
        <f t="shared" si="21"/>
        <v>0.97329627505115834</v>
      </c>
      <c r="F189" s="29">
        <v>4094094</v>
      </c>
      <c r="G189" s="29">
        <v>1098301250</v>
      </c>
      <c r="H189" s="30">
        <v>3.7499999999999999E-2</v>
      </c>
      <c r="I189" s="81">
        <v>0.06</v>
      </c>
    </row>
    <row r="190" spans="1:9">
      <c r="A190" s="28" t="s">
        <v>200</v>
      </c>
      <c r="B190" s="29">
        <v>7509</v>
      </c>
      <c r="C190" s="86">
        <f t="shared" si="19"/>
        <v>281.58749999999998</v>
      </c>
      <c r="D190" s="86">
        <f t="shared" si="20"/>
        <v>276.09561029055328</v>
      </c>
      <c r="E190" s="81">
        <f t="shared" si="21"/>
        <v>0.98049668501106513</v>
      </c>
      <c r="F190" s="29">
        <v>4043320</v>
      </c>
      <c r="G190" s="29">
        <v>1116342903</v>
      </c>
      <c r="H190" s="30">
        <v>3.7499999999999999E-2</v>
      </c>
      <c r="I190" s="81">
        <v>0.06</v>
      </c>
    </row>
    <row r="191" spans="1:9">
      <c r="A191" s="32" t="s">
        <v>274</v>
      </c>
      <c r="B191" s="29">
        <v>7766</v>
      </c>
      <c r="C191" s="86">
        <f t="shared" si="19"/>
        <v>291.22499999999997</v>
      </c>
      <c r="D191" s="86">
        <f t="shared" si="20"/>
        <v>277.33171048048916</v>
      </c>
      <c r="E191" s="81">
        <f t="shared" si="21"/>
        <v>0.95229362341999901</v>
      </c>
      <c r="F191" s="29">
        <v>4057053</v>
      </c>
      <c r="G191" s="29">
        <v>1125149448</v>
      </c>
      <c r="H191" s="30">
        <v>3.7499999999999999E-2</v>
      </c>
      <c r="I191" s="81">
        <v>0.06</v>
      </c>
    </row>
    <row r="192" spans="1:9">
      <c r="A192" s="32" t="s">
        <v>201</v>
      </c>
      <c r="B192" s="29">
        <v>8301</v>
      </c>
      <c r="C192" s="86">
        <f t="shared" si="19"/>
        <v>311.28749999999997</v>
      </c>
      <c r="D192" s="86">
        <f t="shared" si="20"/>
        <v>305.62863996259671</v>
      </c>
      <c r="E192" s="81">
        <f t="shared" si="21"/>
        <v>0.98182111380186077</v>
      </c>
      <c r="F192" s="29">
        <v>4132254</v>
      </c>
      <c r="G192" s="29">
        <v>1262935170</v>
      </c>
      <c r="H192" s="30">
        <v>3.7499999999999999E-2</v>
      </c>
      <c r="I192" s="81">
        <v>0.06</v>
      </c>
    </row>
    <row r="193" spans="1:9">
      <c r="A193" s="33" t="s">
        <v>202</v>
      </c>
      <c r="B193" s="29">
        <v>7976</v>
      </c>
      <c r="C193" s="86">
        <f>B193*0.0475</f>
        <v>378.86</v>
      </c>
      <c r="D193" s="86">
        <f t="shared" si="20"/>
        <v>358.48690125252762</v>
      </c>
      <c r="E193" s="81">
        <f t="shared" si="21"/>
        <v>0.94622525801754631</v>
      </c>
      <c r="F193" s="29">
        <v>4061228</v>
      </c>
      <c r="G193" s="29">
        <v>1455897041.0000002</v>
      </c>
      <c r="H193" s="30">
        <v>4.7500000000000001E-2</v>
      </c>
      <c r="I193" s="81">
        <v>0.06</v>
      </c>
    </row>
    <row r="194" spans="1:9">
      <c r="A194" s="28" t="s">
        <v>203</v>
      </c>
      <c r="B194" s="29">
        <v>7990</v>
      </c>
      <c r="C194" s="86">
        <f t="shared" ref="C194:C202" si="22">B194*0.0475</f>
        <v>379.52499999999998</v>
      </c>
      <c r="D194" s="86">
        <f t="shared" si="20"/>
        <v>357.28496204469729</v>
      </c>
      <c r="E194" s="81">
        <f t="shared" si="21"/>
        <v>0.94140033474658402</v>
      </c>
      <c r="F194" s="29">
        <v>4070314</v>
      </c>
      <c r="G194" s="29">
        <v>1454261983</v>
      </c>
      <c r="H194" s="30">
        <v>4.7500000000000001E-2</v>
      </c>
      <c r="I194" s="81">
        <v>0.06</v>
      </c>
    </row>
    <row r="195" spans="1:9">
      <c r="A195" s="28" t="s">
        <v>204</v>
      </c>
      <c r="B195" s="29">
        <v>8502</v>
      </c>
      <c r="C195" s="86">
        <f t="shared" si="22"/>
        <v>403.84500000000003</v>
      </c>
      <c r="D195" s="86">
        <f t="shared" si="20"/>
        <v>383.76474922805681</v>
      </c>
      <c r="E195" s="81">
        <f t="shared" si="21"/>
        <v>0.95027733221423261</v>
      </c>
      <c r="F195" s="29">
        <v>4106520.0000000005</v>
      </c>
      <c r="G195" s="29">
        <v>1575937618</v>
      </c>
      <c r="H195" s="30">
        <v>4.7500000000000001E-2</v>
      </c>
      <c r="I195" s="81">
        <v>0.06</v>
      </c>
    </row>
    <row r="196" spans="1:9">
      <c r="A196" s="28" t="s">
        <v>194</v>
      </c>
      <c r="B196" s="29">
        <v>8532</v>
      </c>
      <c r="C196" s="86">
        <f t="shared" si="22"/>
        <v>405.27</v>
      </c>
      <c r="D196" s="86">
        <f t="shared" si="20"/>
        <v>382.90616015439747</v>
      </c>
      <c r="E196" s="81">
        <f t="shared" si="21"/>
        <v>0.94481743073604629</v>
      </c>
      <c r="F196" s="29">
        <v>4096959</v>
      </c>
      <c r="G196" s="29">
        <v>1568750839</v>
      </c>
      <c r="H196" s="30">
        <v>4.7500000000000001E-2</v>
      </c>
      <c r="I196" s="81">
        <v>0.06</v>
      </c>
    </row>
    <row r="197" spans="1:9">
      <c r="A197" s="28" t="s">
        <v>195</v>
      </c>
      <c r="B197" s="29">
        <v>8355</v>
      </c>
      <c r="C197" s="86">
        <f t="shared" si="22"/>
        <v>396.86250000000001</v>
      </c>
      <c r="D197" s="86">
        <f t="shared" si="20"/>
        <v>380.86479961653282</v>
      </c>
      <c r="E197" s="81">
        <f t="shared" si="21"/>
        <v>0.95968956405942307</v>
      </c>
      <c r="F197" s="29">
        <v>4109870</v>
      </c>
      <c r="G197" s="29">
        <v>1565304813.9999998</v>
      </c>
      <c r="H197" s="30">
        <v>4.7500000000000001E-2</v>
      </c>
      <c r="I197" s="81">
        <v>0.06</v>
      </c>
    </row>
    <row r="198" spans="1:9">
      <c r="A198" s="28" t="s">
        <v>196</v>
      </c>
      <c r="B198" s="29">
        <v>8480</v>
      </c>
      <c r="C198" s="86">
        <f t="shared" si="22"/>
        <v>402.8</v>
      </c>
      <c r="D198" s="86">
        <f t="shared" si="20"/>
        <v>380.0516108612851</v>
      </c>
      <c r="E198" s="81">
        <f t="shared" si="21"/>
        <v>0.94352435665661638</v>
      </c>
      <c r="F198" s="29">
        <v>4145328.9999999995</v>
      </c>
      <c r="G198" s="29">
        <v>1575438964</v>
      </c>
      <c r="H198" s="30">
        <v>4.7500000000000001E-2</v>
      </c>
      <c r="I198" s="81">
        <v>0.06</v>
      </c>
    </row>
    <row r="199" spans="1:9">
      <c r="A199" s="28" t="s">
        <v>197</v>
      </c>
      <c r="B199" s="29">
        <v>8580</v>
      </c>
      <c r="C199" s="86">
        <f t="shared" si="22"/>
        <v>407.55</v>
      </c>
      <c r="D199" s="86">
        <f t="shared" si="20"/>
        <v>382.93785530037798</v>
      </c>
      <c r="E199" s="81">
        <f t="shared" si="21"/>
        <v>0.9396095087728572</v>
      </c>
      <c r="F199" s="29">
        <v>4132243.0000000005</v>
      </c>
      <c r="G199" s="29">
        <v>1582392272</v>
      </c>
      <c r="H199" s="30">
        <v>4.7500000000000001E-2</v>
      </c>
      <c r="I199" s="81">
        <v>0.06</v>
      </c>
    </row>
    <row r="200" spans="1:9">
      <c r="A200" s="28" t="s">
        <v>198</v>
      </c>
      <c r="B200" s="29">
        <v>8443</v>
      </c>
      <c r="C200" s="86">
        <f t="shared" si="22"/>
        <v>401.04250000000002</v>
      </c>
      <c r="D200" s="86">
        <f t="shared" si="20"/>
        <v>376.16127968458045</v>
      </c>
      <c r="E200" s="81">
        <f t="shared" si="21"/>
        <v>0.93795864449423794</v>
      </c>
      <c r="F200" s="29">
        <v>4111857</v>
      </c>
      <c r="G200" s="29">
        <v>1546721391</v>
      </c>
      <c r="H200" s="30">
        <v>4.7500000000000001E-2</v>
      </c>
      <c r="I200" s="81">
        <v>0.06</v>
      </c>
    </row>
    <row r="201" spans="1:9">
      <c r="A201" s="28" t="s">
        <v>199</v>
      </c>
      <c r="B201" s="29">
        <v>8553</v>
      </c>
      <c r="C201" s="86">
        <f t="shared" si="22"/>
        <v>406.26749999999998</v>
      </c>
      <c r="D201" s="86">
        <f t="shared" si="20"/>
        <v>382.6438888143872</v>
      </c>
      <c r="E201" s="81">
        <f t="shared" si="21"/>
        <v>0.94185207729977716</v>
      </c>
      <c r="F201" s="29">
        <v>4153523</v>
      </c>
      <c r="G201" s="29">
        <v>1589320193</v>
      </c>
      <c r="H201" s="30">
        <v>4.7500000000000001E-2</v>
      </c>
      <c r="I201" s="81">
        <v>0.06</v>
      </c>
    </row>
    <row r="202" spans="1:9">
      <c r="A202" s="28" t="s">
        <v>200</v>
      </c>
      <c r="B202" s="29">
        <v>8612</v>
      </c>
      <c r="C202" s="86">
        <f t="shared" si="22"/>
        <v>409.07</v>
      </c>
      <c r="D202" s="86">
        <f t="shared" si="20"/>
        <v>384.14991462512319</v>
      </c>
      <c r="E202" s="81">
        <f t="shared" si="21"/>
        <v>0.93908112211876504</v>
      </c>
      <c r="F202" s="29">
        <v>4154618</v>
      </c>
      <c r="G202" s="29">
        <v>1595996150</v>
      </c>
      <c r="H202" s="30">
        <v>4.7500000000000001E-2</v>
      </c>
      <c r="I202" s="81">
        <v>0.06</v>
      </c>
    </row>
  </sheetData>
  <pageMargins left="0.7" right="0.7" top="0.75" bottom="0.75" header="0.3" footer="0.3"/>
  <pageSetup orientation="portrait" r:id="rId1"/>
  <ignoredErrors>
    <ignoredError sqref="D191:E20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037B-22D5-410D-91C5-42548BF84FBB}">
  <dimension ref="A1:IN17"/>
  <sheetViews>
    <sheetView workbookViewId="0">
      <pane xSplit="2" ySplit="1" topLeftCell="GI2" activePane="bottomRight" state="frozen"/>
      <selection pane="topRight" activeCell="C1" sqref="C1"/>
      <selection pane="bottomLeft" activeCell="A2" sqref="A2"/>
      <selection pane="bottomRight" activeCell="GT18" sqref="GT18"/>
    </sheetView>
  </sheetViews>
  <sheetFormatPr defaultColWidth="12.08984375" defaultRowHeight="14.5"/>
  <cols>
    <col min="1" max="1" width="6.453125" style="26" customWidth="1"/>
    <col min="2" max="2" width="34.54296875" style="26" bestFit="1" customWidth="1"/>
    <col min="3" max="202" width="9.90625" style="26" bestFit="1" customWidth="1"/>
    <col min="203" max="248" width="12.08984375" style="26"/>
    <col min="249" max="16384" width="12.08984375" style="34"/>
  </cols>
  <sheetData>
    <row r="1" spans="1:202">
      <c r="A1" s="36" t="s">
        <v>287</v>
      </c>
    </row>
    <row r="2" spans="1:202" s="38" customFormat="1">
      <c r="A2" s="4" t="s">
        <v>0</v>
      </c>
      <c r="B2" s="4" t="s">
        <v>1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33</v>
      </c>
      <c r="K2" s="37" t="s">
        <v>34</v>
      </c>
      <c r="L2" s="37" t="s">
        <v>35</v>
      </c>
      <c r="M2" s="37" t="s">
        <v>36</v>
      </c>
      <c r="N2" s="37" t="s">
        <v>37</v>
      </c>
      <c r="O2" s="37" t="s">
        <v>38</v>
      </c>
      <c r="P2" s="37" t="s">
        <v>39</v>
      </c>
      <c r="Q2" s="37" t="s">
        <v>40</v>
      </c>
      <c r="R2" s="37" t="s">
        <v>41</v>
      </c>
      <c r="S2" s="37" t="s">
        <v>42</v>
      </c>
      <c r="T2" s="37" t="s">
        <v>43</v>
      </c>
      <c r="U2" s="37" t="s">
        <v>44</v>
      </c>
      <c r="V2" s="37" t="s">
        <v>45</v>
      </c>
      <c r="W2" s="37" t="s">
        <v>46</v>
      </c>
      <c r="X2" s="37" t="s">
        <v>47</v>
      </c>
      <c r="Y2" s="37" t="s">
        <v>48</v>
      </c>
      <c r="Z2" s="37" t="s">
        <v>49</v>
      </c>
      <c r="AA2" s="37" t="s">
        <v>50</v>
      </c>
      <c r="AB2" s="37" t="s">
        <v>51</v>
      </c>
      <c r="AC2" s="37" t="s">
        <v>52</v>
      </c>
      <c r="AD2" s="37" t="s">
        <v>53</v>
      </c>
      <c r="AE2" s="37" t="s">
        <v>54</v>
      </c>
      <c r="AF2" s="37" t="s">
        <v>55</v>
      </c>
      <c r="AG2" s="37" t="s">
        <v>56</v>
      </c>
      <c r="AH2" s="37" t="s">
        <v>57</v>
      </c>
      <c r="AI2" s="37" t="s">
        <v>58</v>
      </c>
      <c r="AJ2" s="37" t="s">
        <v>59</v>
      </c>
      <c r="AK2" s="37" t="s">
        <v>60</v>
      </c>
      <c r="AL2" s="37" t="s">
        <v>61</v>
      </c>
      <c r="AM2" s="37" t="s">
        <v>62</v>
      </c>
      <c r="AN2" s="37" t="s">
        <v>63</v>
      </c>
      <c r="AO2" s="37" t="s">
        <v>64</v>
      </c>
      <c r="AP2" s="37" t="s">
        <v>65</v>
      </c>
      <c r="AQ2" s="37" t="s">
        <v>66</v>
      </c>
      <c r="AR2" s="37" t="s">
        <v>67</v>
      </c>
      <c r="AS2" s="37" t="s">
        <v>68</v>
      </c>
      <c r="AT2" s="37" t="s">
        <v>69</v>
      </c>
      <c r="AU2" s="37" t="s">
        <v>70</v>
      </c>
      <c r="AV2" s="37" t="s">
        <v>71</v>
      </c>
      <c r="AW2" s="37" t="s">
        <v>72</v>
      </c>
      <c r="AX2" s="37" t="s">
        <v>73</v>
      </c>
      <c r="AY2" s="37" t="s">
        <v>74</v>
      </c>
      <c r="AZ2" s="37" t="s">
        <v>75</v>
      </c>
      <c r="BA2" s="37" t="s">
        <v>76</v>
      </c>
      <c r="BB2" s="37" t="s">
        <v>77</v>
      </c>
      <c r="BC2" s="37" t="s">
        <v>78</v>
      </c>
      <c r="BD2" s="37" t="s">
        <v>79</v>
      </c>
      <c r="BE2" s="37" t="s">
        <v>80</v>
      </c>
      <c r="BF2" s="37" t="s">
        <v>81</v>
      </c>
      <c r="BG2" s="37" t="s">
        <v>82</v>
      </c>
      <c r="BH2" s="37" t="s">
        <v>83</v>
      </c>
      <c r="BI2" s="37" t="s">
        <v>84</v>
      </c>
      <c r="BJ2" s="37" t="s">
        <v>85</v>
      </c>
      <c r="BK2" s="37" t="s">
        <v>86</v>
      </c>
      <c r="BL2" s="37" t="s">
        <v>87</v>
      </c>
      <c r="BM2" s="37" t="s">
        <v>88</v>
      </c>
      <c r="BN2" s="37" t="s">
        <v>89</v>
      </c>
      <c r="BO2" s="37" t="s">
        <v>90</v>
      </c>
      <c r="BP2" s="37" t="s">
        <v>91</v>
      </c>
      <c r="BQ2" s="37" t="s">
        <v>92</v>
      </c>
      <c r="BR2" s="37" t="s">
        <v>93</v>
      </c>
      <c r="BS2" s="37" t="s">
        <v>94</v>
      </c>
      <c r="BT2" s="37" t="s">
        <v>95</v>
      </c>
      <c r="BU2" s="37" t="s">
        <v>96</v>
      </c>
      <c r="BV2" s="37" t="s">
        <v>97</v>
      </c>
      <c r="BW2" s="37" t="s">
        <v>98</v>
      </c>
      <c r="BX2" s="37" t="s">
        <v>99</v>
      </c>
      <c r="BY2" s="37" t="s">
        <v>100</v>
      </c>
      <c r="BZ2" s="37" t="s">
        <v>101</v>
      </c>
      <c r="CA2" s="37" t="s">
        <v>102</v>
      </c>
      <c r="CB2" s="37" t="s">
        <v>103</v>
      </c>
      <c r="CC2" s="37" t="s">
        <v>104</v>
      </c>
      <c r="CD2" s="37" t="s">
        <v>105</v>
      </c>
      <c r="CE2" s="37" t="s">
        <v>106</v>
      </c>
      <c r="CF2" s="37" t="s">
        <v>107</v>
      </c>
      <c r="CG2" s="37" t="s">
        <v>108</v>
      </c>
      <c r="CH2" s="37" t="s">
        <v>109</v>
      </c>
      <c r="CI2" s="37" t="s">
        <v>110</v>
      </c>
      <c r="CJ2" s="37" t="s">
        <v>111</v>
      </c>
      <c r="CK2" s="37" t="s">
        <v>112</v>
      </c>
      <c r="CL2" s="37" t="s">
        <v>113</v>
      </c>
      <c r="CM2" s="37" t="s">
        <v>114</v>
      </c>
      <c r="CN2" s="37" t="s">
        <v>115</v>
      </c>
      <c r="CO2" s="37" t="s">
        <v>116</v>
      </c>
      <c r="CP2" s="37" t="s">
        <v>117</v>
      </c>
      <c r="CQ2" s="37" t="s">
        <v>118</v>
      </c>
      <c r="CR2" s="37" t="s">
        <v>119</v>
      </c>
      <c r="CS2" s="37" t="s">
        <v>120</v>
      </c>
      <c r="CT2" s="37" t="s">
        <v>121</v>
      </c>
      <c r="CU2" s="37" t="s">
        <v>122</v>
      </c>
      <c r="CV2" s="37" t="s">
        <v>123</v>
      </c>
      <c r="CW2" s="37" t="s">
        <v>124</v>
      </c>
      <c r="CX2" s="37" t="s">
        <v>125</v>
      </c>
      <c r="CY2" s="37" t="s">
        <v>126</v>
      </c>
      <c r="CZ2" s="37" t="s">
        <v>127</v>
      </c>
      <c r="DA2" s="37" t="s">
        <v>128</v>
      </c>
      <c r="DB2" s="37" t="s">
        <v>129</v>
      </c>
      <c r="DC2" s="37" t="s">
        <v>130</v>
      </c>
      <c r="DD2" s="37" t="s">
        <v>131</v>
      </c>
      <c r="DE2" s="37" t="s">
        <v>132</v>
      </c>
      <c r="DF2" s="37" t="s">
        <v>133</v>
      </c>
      <c r="DG2" s="37" t="s">
        <v>134</v>
      </c>
      <c r="DH2" s="37" t="s">
        <v>135</v>
      </c>
      <c r="DI2" s="37" t="s">
        <v>136</v>
      </c>
      <c r="DJ2" s="37" t="s">
        <v>137</v>
      </c>
      <c r="DK2" s="37" t="s">
        <v>138</v>
      </c>
      <c r="DL2" s="37" t="s">
        <v>139</v>
      </c>
      <c r="DM2" s="37" t="s">
        <v>140</v>
      </c>
      <c r="DN2" s="37" t="s">
        <v>141</v>
      </c>
      <c r="DO2" s="37" t="s">
        <v>142</v>
      </c>
      <c r="DP2" s="37" t="s">
        <v>143</v>
      </c>
      <c r="DQ2" s="37" t="s">
        <v>144</v>
      </c>
      <c r="DR2" s="37" t="s">
        <v>145</v>
      </c>
      <c r="DS2" s="37" t="s">
        <v>146</v>
      </c>
      <c r="DT2" s="37" t="s">
        <v>147</v>
      </c>
      <c r="DU2" s="37" t="s">
        <v>148</v>
      </c>
      <c r="DV2" s="37" t="s">
        <v>149</v>
      </c>
      <c r="DW2" s="37" t="s">
        <v>150</v>
      </c>
      <c r="DX2" s="37" t="s">
        <v>152</v>
      </c>
      <c r="DY2" s="37" t="s">
        <v>153</v>
      </c>
      <c r="DZ2" s="37" t="s">
        <v>154</v>
      </c>
      <c r="EA2" s="37" t="s">
        <v>155</v>
      </c>
      <c r="EB2" s="37" t="s">
        <v>156</v>
      </c>
      <c r="EC2" s="37" t="s">
        <v>157</v>
      </c>
      <c r="ED2" s="37" t="s">
        <v>158</v>
      </c>
      <c r="EE2" s="37" t="s">
        <v>159</v>
      </c>
      <c r="EF2" s="37" t="s">
        <v>160</v>
      </c>
      <c r="EG2" s="37" t="s">
        <v>161</v>
      </c>
      <c r="EH2" s="37" t="s">
        <v>162</v>
      </c>
      <c r="EI2" s="37" t="s">
        <v>163</v>
      </c>
      <c r="EJ2" s="37" t="s">
        <v>164</v>
      </c>
      <c r="EK2" s="37" t="s">
        <v>165</v>
      </c>
      <c r="EL2" s="37" t="s">
        <v>166</v>
      </c>
      <c r="EM2" s="37" t="s">
        <v>167</v>
      </c>
      <c r="EN2" s="37" t="s">
        <v>176</v>
      </c>
      <c r="EO2" s="37" t="s">
        <v>168</v>
      </c>
      <c r="EP2" s="37" t="s">
        <v>169</v>
      </c>
      <c r="EQ2" s="37" t="s">
        <v>170</v>
      </c>
      <c r="ER2" s="37" t="s">
        <v>171</v>
      </c>
      <c r="ES2" s="37" t="s">
        <v>172</v>
      </c>
      <c r="ET2" s="37" t="s">
        <v>173</v>
      </c>
      <c r="EU2" s="37" t="s">
        <v>174</v>
      </c>
      <c r="EV2" s="37" t="s">
        <v>175</v>
      </c>
      <c r="EW2" s="37" t="s">
        <v>177</v>
      </c>
      <c r="EX2" s="37" t="s">
        <v>178</v>
      </c>
      <c r="EY2" s="37" t="s">
        <v>179</v>
      </c>
      <c r="EZ2" s="37" t="s">
        <v>187</v>
      </c>
      <c r="FA2" s="37" t="s">
        <v>180</v>
      </c>
      <c r="FB2" s="37" t="s">
        <v>181</v>
      </c>
      <c r="FC2" s="37" t="s">
        <v>182</v>
      </c>
      <c r="FD2" s="37" t="s">
        <v>183</v>
      </c>
      <c r="FE2" s="37" t="s">
        <v>184</v>
      </c>
      <c r="FF2" s="37" t="s">
        <v>185</v>
      </c>
      <c r="FG2" s="37" t="s">
        <v>186</v>
      </c>
      <c r="FH2" s="37" t="s">
        <v>238</v>
      </c>
      <c r="FI2" s="37" t="s">
        <v>239</v>
      </c>
      <c r="FJ2" s="37" t="s">
        <v>240</v>
      </c>
      <c r="FK2" s="5" t="s">
        <v>243</v>
      </c>
      <c r="FL2" s="5" t="s">
        <v>244</v>
      </c>
      <c r="FM2" s="5" t="s">
        <v>245</v>
      </c>
      <c r="FN2" s="5" t="s">
        <v>246</v>
      </c>
      <c r="FO2" s="5" t="s">
        <v>247</v>
      </c>
      <c r="FP2" s="5" t="s">
        <v>248</v>
      </c>
      <c r="FQ2" s="5" t="s">
        <v>249</v>
      </c>
      <c r="FR2" s="5" t="s">
        <v>250</v>
      </c>
      <c r="FS2" s="5" t="s">
        <v>251</v>
      </c>
      <c r="FT2" s="5" t="s">
        <v>252</v>
      </c>
      <c r="FU2" s="5" t="s">
        <v>253</v>
      </c>
      <c r="FV2" s="5" t="s">
        <v>254</v>
      </c>
      <c r="FW2" s="5" t="s">
        <v>259</v>
      </c>
      <c r="FX2" s="5" t="s">
        <v>260</v>
      </c>
      <c r="FY2" s="5" t="s">
        <v>261</v>
      </c>
      <c r="FZ2" s="5" t="s">
        <v>262</v>
      </c>
      <c r="GA2" s="5" t="s">
        <v>263</v>
      </c>
      <c r="GB2" s="5" t="s">
        <v>264</v>
      </c>
      <c r="GC2" s="5" t="s">
        <v>265</v>
      </c>
      <c r="GD2" s="5" t="s">
        <v>266</v>
      </c>
      <c r="GE2" s="5" t="s">
        <v>268</v>
      </c>
      <c r="GF2" s="5" t="s">
        <v>269</v>
      </c>
      <c r="GG2" s="5" t="s">
        <v>270</v>
      </c>
      <c r="GH2" s="5" t="s">
        <v>271</v>
      </c>
      <c r="GI2" s="5" t="s">
        <v>275</v>
      </c>
      <c r="GJ2" s="5" t="s">
        <v>276</v>
      </c>
      <c r="GK2" s="5" t="s">
        <v>277</v>
      </c>
      <c r="GL2" s="5" t="s">
        <v>278</v>
      </c>
      <c r="GM2" s="5" t="s">
        <v>279</v>
      </c>
      <c r="GN2" s="5" t="s">
        <v>280</v>
      </c>
      <c r="GO2" s="5" t="s">
        <v>281</v>
      </c>
      <c r="GP2" s="5" t="s">
        <v>282</v>
      </c>
      <c r="GQ2" s="5" t="s">
        <v>283</v>
      </c>
      <c r="GR2" s="5" t="s">
        <v>284</v>
      </c>
      <c r="GS2" s="5" t="s">
        <v>285</v>
      </c>
      <c r="GT2" s="5" t="s">
        <v>286</v>
      </c>
    </row>
    <row r="3" spans="1:202">
      <c r="A3" s="7">
        <v>1</v>
      </c>
      <c r="B3" s="8" t="s">
        <v>2</v>
      </c>
      <c r="C3" s="77">
        <v>3.3016416329999999E-2</v>
      </c>
      <c r="D3" s="77">
        <v>7.3846263250000002E-2</v>
      </c>
      <c r="E3" s="77">
        <v>0.1119829244</v>
      </c>
      <c r="F3" s="77">
        <v>0.15404231762000001</v>
      </c>
      <c r="G3" s="77">
        <v>0.19425427546000001</v>
      </c>
      <c r="H3" s="77">
        <v>0.23264947482000001</v>
      </c>
      <c r="I3" s="77">
        <v>0.27787613091000002</v>
      </c>
      <c r="J3" s="77">
        <v>0.32164341342000002</v>
      </c>
      <c r="K3" s="77">
        <v>0.36727040560000002</v>
      </c>
      <c r="L3" s="77">
        <v>0.41840560899000001</v>
      </c>
      <c r="M3" s="77">
        <v>0.46812369549999999</v>
      </c>
      <c r="N3" s="77">
        <v>0.51811394266999999</v>
      </c>
      <c r="O3" s="77">
        <v>0.56083000774000002</v>
      </c>
      <c r="P3" s="77">
        <v>0.61344115846000002</v>
      </c>
      <c r="Q3" s="77">
        <v>0.66594460924999999</v>
      </c>
      <c r="R3" s="77">
        <v>0.72436026892999994</v>
      </c>
      <c r="S3" s="77">
        <v>0.78308960547000006</v>
      </c>
      <c r="T3" s="77">
        <v>0.82898045256999997</v>
      </c>
      <c r="U3" s="77">
        <v>0.88293577670000001</v>
      </c>
      <c r="V3" s="77">
        <v>0.93797332573000003</v>
      </c>
      <c r="W3" s="77">
        <v>1.0018759367799999</v>
      </c>
      <c r="X3" s="77">
        <v>1.07707709856</v>
      </c>
      <c r="Y3" s="77">
        <v>1.1675725155499999</v>
      </c>
      <c r="Z3" s="77">
        <v>1.2363320098199999</v>
      </c>
      <c r="AA3" s="77">
        <v>1.27054220364</v>
      </c>
      <c r="AB3" s="77">
        <v>1.3236583996400002</v>
      </c>
      <c r="AC3" s="77">
        <v>1.3919994538399998</v>
      </c>
      <c r="AD3" s="77">
        <v>1.4514928141600001</v>
      </c>
      <c r="AE3" s="77">
        <v>1.52181860481</v>
      </c>
      <c r="AF3" s="77">
        <v>1.5766220229900001</v>
      </c>
      <c r="AG3" s="77">
        <v>1.62426151323</v>
      </c>
      <c r="AH3" s="77">
        <v>1.6977796174599999</v>
      </c>
      <c r="AI3" s="77">
        <v>1.7624620363299999</v>
      </c>
      <c r="AJ3" s="77">
        <v>1.8300601007899999</v>
      </c>
      <c r="AK3" s="77">
        <v>1.9071574655600001</v>
      </c>
      <c r="AL3" s="77">
        <v>1.9739726085</v>
      </c>
      <c r="AM3" s="77">
        <v>2.0192585254000002</v>
      </c>
      <c r="AN3" s="77">
        <v>2.0892097567199999</v>
      </c>
      <c r="AO3" s="77">
        <v>2.1528752046399999</v>
      </c>
      <c r="AP3" s="77">
        <v>2.1946344935100002</v>
      </c>
      <c r="AQ3" s="77">
        <v>2.2349488289899995</v>
      </c>
      <c r="AR3" s="77">
        <v>2.3288337087399995</v>
      </c>
      <c r="AS3" s="77">
        <v>2.3841501692199998</v>
      </c>
      <c r="AT3" s="77">
        <v>2.45830644149</v>
      </c>
      <c r="AU3" s="77">
        <v>2.5791525440999998</v>
      </c>
      <c r="AV3" s="77">
        <v>2.6834881047800003</v>
      </c>
      <c r="AW3" s="77">
        <v>2.7750531186599998</v>
      </c>
      <c r="AX3" s="77">
        <v>2.8585555010900001</v>
      </c>
      <c r="AY3" s="77">
        <v>2.9091270172099999</v>
      </c>
      <c r="AZ3" s="77">
        <v>3.00390654997</v>
      </c>
      <c r="BA3" s="77">
        <v>3.1135122293099999</v>
      </c>
      <c r="BB3" s="77">
        <v>3.2211127212199999</v>
      </c>
      <c r="BC3" s="77">
        <v>3.3201587654699996</v>
      </c>
      <c r="BD3" s="77">
        <v>3.4269777939599999</v>
      </c>
      <c r="BE3" s="77">
        <v>3.5152463798600002</v>
      </c>
      <c r="BF3" s="77">
        <v>3.65250588906</v>
      </c>
      <c r="BG3" s="77">
        <v>3.7667488431799998</v>
      </c>
      <c r="BH3" s="77">
        <v>3.8729348796899998</v>
      </c>
      <c r="BI3" s="77">
        <v>3.9632764890200001</v>
      </c>
      <c r="BJ3" s="77">
        <v>4.0759423427699994</v>
      </c>
      <c r="BK3" s="77">
        <v>4.2342725575900007</v>
      </c>
      <c r="BL3" s="77">
        <v>4.3310418827799992</v>
      </c>
      <c r="BM3" s="77">
        <v>4.4949003558800005</v>
      </c>
      <c r="BN3" s="77">
        <v>4.6385839230899997</v>
      </c>
      <c r="BO3" s="77">
        <v>4.7936110071400009</v>
      </c>
      <c r="BP3" s="77">
        <v>4.9571628520199997</v>
      </c>
      <c r="BQ3" s="77">
        <v>5.1000831958499999</v>
      </c>
      <c r="BR3" s="77">
        <v>5.2394634231100001</v>
      </c>
      <c r="BS3" s="77">
        <v>5.3177276002500005</v>
      </c>
      <c r="BT3" s="77">
        <v>5.4635390521300007</v>
      </c>
      <c r="BU3" s="77">
        <v>5.5803641591500002</v>
      </c>
      <c r="BV3" s="77">
        <v>5.74721599029</v>
      </c>
      <c r="BW3" s="77">
        <v>5.987306114229999</v>
      </c>
      <c r="BX3" s="77">
        <v>6.2062139758899999</v>
      </c>
      <c r="BY3" s="77">
        <v>6.3227678623700001</v>
      </c>
      <c r="BZ3" s="77">
        <v>6.4931199185499997</v>
      </c>
      <c r="CA3" s="77">
        <v>6.6621375377399996</v>
      </c>
      <c r="CB3" s="77">
        <v>6.8250281838500007</v>
      </c>
      <c r="CC3" s="77">
        <v>6.9928716850200008</v>
      </c>
      <c r="CD3" s="77">
        <v>7.1405005868</v>
      </c>
      <c r="CE3" s="77">
        <v>7.3712695331000004</v>
      </c>
      <c r="CF3" s="77">
        <v>7.573688270029999</v>
      </c>
      <c r="CG3" s="77">
        <v>7.6733179262600002</v>
      </c>
      <c r="CH3" s="77">
        <v>7.8748302907299994</v>
      </c>
      <c r="CI3" s="77">
        <v>8.0093500759200005</v>
      </c>
      <c r="CJ3" s="77">
        <v>8.0443151198699994</v>
      </c>
      <c r="CK3" s="77">
        <v>8.3531650560500008</v>
      </c>
      <c r="CL3" s="77">
        <v>8.3847929642600008</v>
      </c>
      <c r="CM3" s="77">
        <v>8.5482481475400007</v>
      </c>
      <c r="CN3" s="77">
        <v>8.8425827854100003</v>
      </c>
      <c r="CO3" s="77">
        <v>8.9957088698199996</v>
      </c>
      <c r="CP3" s="77">
        <v>9.1359070793299999</v>
      </c>
      <c r="CQ3" s="77">
        <v>9.1673143326200002</v>
      </c>
      <c r="CR3" s="77">
        <v>9.3615281266599997</v>
      </c>
      <c r="CS3" s="77">
        <v>9.6337710762199986</v>
      </c>
      <c r="CT3" s="77">
        <v>9.7141242436200006</v>
      </c>
      <c r="CU3" s="77">
        <v>9.9325957201899993</v>
      </c>
      <c r="CV3" s="77">
        <v>10.158435875529999</v>
      </c>
      <c r="CW3" s="77">
        <v>10.484267823750001</v>
      </c>
      <c r="CX3" s="77">
        <v>10.817761315909999</v>
      </c>
      <c r="CY3" s="77">
        <v>10.99556558307</v>
      </c>
      <c r="CZ3" s="77">
        <v>11.13575314507</v>
      </c>
      <c r="DA3" s="77">
        <v>11.241394223219999</v>
      </c>
      <c r="DB3" s="77">
        <v>11.510245286469999</v>
      </c>
      <c r="DC3" s="77">
        <v>11.730030895690001</v>
      </c>
      <c r="DD3" s="77">
        <v>12.08397962552</v>
      </c>
      <c r="DE3" s="77">
        <v>12.35748217824</v>
      </c>
      <c r="DF3" s="77">
        <v>12.64088769276</v>
      </c>
      <c r="DG3" s="77">
        <v>13.110372503659999</v>
      </c>
      <c r="DH3" s="77">
        <v>13.113269022959999</v>
      </c>
      <c r="DI3" s="77">
        <v>13.500080719410001</v>
      </c>
      <c r="DJ3" s="77">
        <v>13.657225824979999</v>
      </c>
      <c r="DK3" s="77">
        <v>13.801238616560001</v>
      </c>
      <c r="DL3" s="77">
        <v>13.97469095624</v>
      </c>
      <c r="DM3" s="77">
        <v>14.067379013129999</v>
      </c>
      <c r="DN3" s="77">
        <v>14.346706932290001</v>
      </c>
      <c r="DO3" s="77">
        <v>14.765572788089999</v>
      </c>
      <c r="DP3" s="77">
        <v>14.99142353155</v>
      </c>
      <c r="DQ3" s="77">
        <v>15.275839739290001</v>
      </c>
      <c r="DR3" s="77">
        <v>15.475989709219999</v>
      </c>
      <c r="DS3" s="77">
        <v>15.476311251150001</v>
      </c>
      <c r="DT3" s="77">
        <v>15.682806877920001</v>
      </c>
      <c r="DU3" s="77">
        <v>16.027617162690003</v>
      </c>
      <c r="DV3" s="77">
        <v>16.412769182249999</v>
      </c>
      <c r="DW3" s="77">
        <v>16.69461511958</v>
      </c>
      <c r="DX3" s="77">
        <v>16.82675382259</v>
      </c>
      <c r="DY3" s="77">
        <v>17.179543083980001</v>
      </c>
      <c r="DZ3" s="77">
        <v>16.96128531307</v>
      </c>
      <c r="EA3" s="77">
        <v>17.128342603029999</v>
      </c>
      <c r="EB3" s="77">
        <v>17.760655904499998</v>
      </c>
      <c r="EC3" s="77">
        <v>18.182502541609999</v>
      </c>
      <c r="ED3" s="77">
        <v>18.622411719389998</v>
      </c>
      <c r="EE3" s="77">
        <v>18.9579780563</v>
      </c>
      <c r="EF3" s="77">
        <v>19.54316625977</v>
      </c>
      <c r="EG3" s="77">
        <v>20.069285006999998</v>
      </c>
      <c r="EH3" s="77">
        <v>20.37924726</v>
      </c>
      <c r="EI3" s="77">
        <v>20.853765417919998</v>
      </c>
      <c r="EJ3" s="77">
        <v>21.085696606429998</v>
      </c>
      <c r="EK3" s="77">
        <v>21.48296664671</v>
      </c>
      <c r="EL3" s="77">
        <v>21.82698340956</v>
      </c>
      <c r="EM3" s="77">
        <v>22.180542850689999</v>
      </c>
      <c r="EN3" s="77">
        <v>22.060394536740002</v>
      </c>
      <c r="EO3" s="77">
        <v>21.01904778598</v>
      </c>
      <c r="EP3" s="77">
        <v>21.580049164749997</v>
      </c>
      <c r="EQ3" s="77">
        <v>22.538734578700002</v>
      </c>
      <c r="ER3" s="77">
        <v>23.029135065330003</v>
      </c>
      <c r="ES3" s="77">
        <v>23.14466720974</v>
      </c>
      <c r="ET3" s="77">
        <v>23.915907474970002</v>
      </c>
      <c r="EU3" s="77">
        <v>24.34696145725</v>
      </c>
      <c r="EV3" s="77">
        <v>24.455217657549998</v>
      </c>
      <c r="EW3" s="77">
        <v>25.502585045450001</v>
      </c>
      <c r="EX3" s="77">
        <v>26.161103608160001</v>
      </c>
      <c r="EY3" s="77">
        <v>26.949533106859999</v>
      </c>
      <c r="EZ3" s="77">
        <v>26.878463545349998</v>
      </c>
      <c r="FA3" s="77">
        <v>27.938826226410001</v>
      </c>
      <c r="FB3" s="77">
        <v>28.361790851720002</v>
      </c>
      <c r="FC3" s="77">
        <v>28.784949655849999</v>
      </c>
      <c r="FD3" s="77">
        <v>29.426613666110001</v>
      </c>
      <c r="FE3" s="77">
        <v>29.610600912360002</v>
      </c>
      <c r="FF3" s="77">
        <v>30.116421632810003</v>
      </c>
      <c r="FG3" s="77">
        <v>30.468651039299999</v>
      </c>
      <c r="FH3" s="77">
        <v>30.441058229139998</v>
      </c>
      <c r="FI3" s="77">
        <v>30.086731415630002</v>
      </c>
      <c r="FJ3" s="77">
        <v>31.157982455729996</v>
      </c>
      <c r="FK3" s="77">
        <v>31.272189029450001</v>
      </c>
      <c r="FL3" s="77">
        <v>30.721227945549998</v>
      </c>
      <c r="FM3" s="77">
        <v>31.012687934740004</v>
      </c>
      <c r="FN3" s="77">
        <v>30.549016730270001</v>
      </c>
      <c r="FO3" s="77">
        <v>30.401796427139999</v>
      </c>
      <c r="FP3" s="77">
        <v>30.077112876179999</v>
      </c>
      <c r="FQ3" s="77">
        <v>31.212445213880002</v>
      </c>
      <c r="FR3" s="77">
        <v>31.539729506889998</v>
      </c>
      <c r="FS3" s="77">
        <v>30.432573288330001</v>
      </c>
      <c r="FT3" s="77">
        <v>30.758459134359999</v>
      </c>
      <c r="FU3" s="77">
        <v>32.859222289229997</v>
      </c>
      <c r="FV3" s="77">
        <v>33.08119572495</v>
      </c>
      <c r="FW3" s="77">
        <v>34.348973369729997</v>
      </c>
      <c r="FX3" s="77">
        <v>34.709657026980004</v>
      </c>
      <c r="FY3" s="77">
        <v>35.32150830626</v>
      </c>
      <c r="FZ3" s="77">
        <v>35.985193457900003</v>
      </c>
      <c r="GA3" s="77">
        <v>36.666630050050003</v>
      </c>
      <c r="GB3" s="77">
        <v>37.559280516949997</v>
      </c>
      <c r="GC3" s="77">
        <v>38.859475130569997</v>
      </c>
      <c r="GD3" s="77">
        <v>39.063258755820002</v>
      </c>
      <c r="GE3" s="77">
        <v>39.853713150900006</v>
      </c>
      <c r="GF3" s="77">
        <v>40.184166224850003</v>
      </c>
      <c r="GG3" s="77">
        <v>41.277555720589994</v>
      </c>
      <c r="GH3" s="77">
        <v>43.130516770460005</v>
      </c>
      <c r="GI3" s="77">
        <v>43.79984889216</v>
      </c>
      <c r="GJ3" s="77">
        <v>44.351774402810001</v>
      </c>
      <c r="GK3" s="77">
        <v>45.84450317748</v>
      </c>
      <c r="GL3" s="77">
        <v>45.977851642610005</v>
      </c>
      <c r="GM3" s="77">
        <v>47.317876700859998</v>
      </c>
      <c r="GN3" s="77">
        <v>48.580215959300006</v>
      </c>
      <c r="GO3" s="77">
        <v>49.772952555970001</v>
      </c>
      <c r="GP3" s="77">
        <v>50.254778963149995</v>
      </c>
      <c r="GQ3" s="77">
        <v>50.769292409610003</v>
      </c>
      <c r="GR3" s="77">
        <v>50.80331830582</v>
      </c>
      <c r="GS3" s="77">
        <v>50.145055725329996</v>
      </c>
      <c r="GT3" s="77">
        <v>50.936651404940001</v>
      </c>
    </row>
    <row r="4" spans="1:202">
      <c r="A4" s="7">
        <v>2</v>
      </c>
      <c r="B4" s="8" t="s">
        <v>3</v>
      </c>
      <c r="C4" s="77">
        <v>2.0210158239999998E-2</v>
      </c>
      <c r="D4" s="77">
        <v>4.2980465000000002E-2</v>
      </c>
      <c r="E4" s="77">
        <v>6.6027015580000001E-2</v>
      </c>
      <c r="F4" s="77">
        <v>9.1459678719999993E-2</v>
      </c>
      <c r="G4" s="77">
        <v>0.11567451013999999</v>
      </c>
      <c r="H4" s="77">
        <v>0.13875915913</v>
      </c>
      <c r="I4" s="77">
        <v>0.16820519897999997</v>
      </c>
      <c r="J4" s="77">
        <v>0.19515182011000001</v>
      </c>
      <c r="K4" s="77">
        <v>0.22378352591</v>
      </c>
      <c r="L4" s="77">
        <v>0.25149603391999997</v>
      </c>
      <c r="M4" s="77">
        <v>0.28135454462000004</v>
      </c>
      <c r="N4" s="77">
        <v>0.31319207345999994</v>
      </c>
      <c r="O4" s="77">
        <v>0.33762801694999994</v>
      </c>
      <c r="P4" s="77">
        <v>0.37233766406000002</v>
      </c>
      <c r="Q4" s="77">
        <v>0.40304613214000001</v>
      </c>
      <c r="R4" s="77">
        <v>0.43971467814999998</v>
      </c>
      <c r="S4" s="77">
        <v>0.47095054355000004</v>
      </c>
      <c r="T4" s="77">
        <v>0.49718681273000004</v>
      </c>
      <c r="U4" s="77">
        <v>0.52848768852000005</v>
      </c>
      <c r="V4" s="77">
        <v>0.55762188964999992</v>
      </c>
      <c r="W4" s="77">
        <v>0.58769441898000008</v>
      </c>
      <c r="X4" s="77">
        <v>0.62529517772999998</v>
      </c>
      <c r="Y4" s="77">
        <v>0.69057221811000002</v>
      </c>
      <c r="Z4" s="77">
        <v>0.73852395258000003</v>
      </c>
      <c r="AA4" s="77">
        <v>0.75784252822000009</v>
      </c>
      <c r="AB4" s="77">
        <v>0.79349156922999997</v>
      </c>
      <c r="AC4" s="77">
        <v>0.83505251544000014</v>
      </c>
      <c r="AD4" s="77">
        <v>0.86882857584999995</v>
      </c>
      <c r="AE4" s="77">
        <v>0.91031084265999995</v>
      </c>
      <c r="AF4" s="77">
        <v>0.94441325029000001</v>
      </c>
      <c r="AG4" s="77">
        <v>0.97370313135000008</v>
      </c>
      <c r="AH4" s="77">
        <v>1.0127954373999999</v>
      </c>
      <c r="AI4" s="77">
        <v>1.05241369459</v>
      </c>
      <c r="AJ4" s="77">
        <v>1.0935460433599999</v>
      </c>
      <c r="AK4" s="77">
        <v>1.1399092588899999</v>
      </c>
      <c r="AL4" s="77">
        <v>1.1797980258499998</v>
      </c>
      <c r="AM4" s="77">
        <v>1.2090296686300002</v>
      </c>
      <c r="AN4" s="77">
        <v>1.2558072424500002</v>
      </c>
      <c r="AO4" s="77">
        <v>1.29807635431</v>
      </c>
      <c r="AP4" s="77">
        <v>1.3291398991600001</v>
      </c>
      <c r="AQ4" s="77">
        <v>1.36484486157</v>
      </c>
      <c r="AR4" s="77">
        <v>1.4172701431300001</v>
      </c>
      <c r="AS4" s="77">
        <v>1.45713052826</v>
      </c>
      <c r="AT4" s="77">
        <v>1.5066602474700002</v>
      </c>
      <c r="AU4" s="77">
        <v>1.5735338488900001</v>
      </c>
      <c r="AV4" s="77">
        <v>1.64062221494</v>
      </c>
      <c r="AW4" s="77">
        <v>1.6997923369899999</v>
      </c>
      <c r="AX4" s="77">
        <v>1.7574222048499999</v>
      </c>
      <c r="AY4" s="77">
        <v>1.8013923629899999</v>
      </c>
      <c r="AZ4" s="77">
        <v>1.8571783211900001</v>
      </c>
      <c r="BA4" s="77">
        <v>1.92325499256</v>
      </c>
      <c r="BB4" s="77">
        <v>1.98614175206</v>
      </c>
      <c r="BC4" s="77">
        <v>2.0461704378199999</v>
      </c>
      <c r="BD4" s="77">
        <v>2.1075059072999998</v>
      </c>
      <c r="BE4" s="77">
        <v>2.1636264040799995</v>
      </c>
      <c r="BF4" s="77">
        <v>2.2405347065700001</v>
      </c>
      <c r="BG4" s="77">
        <v>2.32904115989</v>
      </c>
      <c r="BH4" s="77">
        <v>2.3935953222599999</v>
      </c>
      <c r="BI4" s="77">
        <v>2.4574452770700002</v>
      </c>
      <c r="BJ4" s="77">
        <v>2.5275239296900001</v>
      </c>
      <c r="BK4" s="77">
        <v>2.61625926457</v>
      </c>
      <c r="BL4" s="77">
        <v>2.6806162195500001</v>
      </c>
      <c r="BM4" s="77">
        <v>2.7742984917600002</v>
      </c>
      <c r="BN4" s="77">
        <v>2.8595111541999998</v>
      </c>
      <c r="BO4" s="77">
        <v>2.9477660351199999</v>
      </c>
      <c r="BP4" s="77">
        <v>3.02713985342</v>
      </c>
      <c r="BQ4" s="77">
        <v>3.1105569769799999</v>
      </c>
      <c r="BR4" s="77">
        <v>3.1861746451100004</v>
      </c>
      <c r="BS4" s="77">
        <v>3.2492381516199997</v>
      </c>
      <c r="BT4" s="77">
        <v>3.3058516705100001</v>
      </c>
      <c r="BU4" s="77">
        <v>3.3836502375599999</v>
      </c>
      <c r="BV4" s="77">
        <v>3.4778300362300003</v>
      </c>
      <c r="BW4" s="77">
        <v>3.60545552495</v>
      </c>
      <c r="BX4" s="77">
        <v>3.7273556386700002</v>
      </c>
      <c r="BY4" s="77">
        <v>3.8112615924800002</v>
      </c>
      <c r="BZ4" s="77">
        <v>3.8995819793999997</v>
      </c>
      <c r="CA4" s="77">
        <v>3.9742431236999995</v>
      </c>
      <c r="CB4" s="77">
        <v>4.0768310984999996</v>
      </c>
      <c r="CC4" s="77">
        <v>4.1577746869299999</v>
      </c>
      <c r="CD4" s="77">
        <v>4.2440750847999995</v>
      </c>
      <c r="CE4" s="77">
        <v>4.3371660521800006</v>
      </c>
      <c r="CF4" s="77">
        <v>4.4504728693699995</v>
      </c>
      <c r="CG4" s="77">
        <v>4.5243714253299991</v>
      </c>
      <c r="CH4" s="77">
        <v>4.6579866567800003</v>
      </c>
      <c r="CI4" s="77">
        <v>4.7385610793999993</v>
      </c>
      <c r="CJ4" s="77">
        <v>4.79850643238</v>
      </c>
      <c r="CK4" s="77">
        <v>4.96410011578</v>
      </c>
      <c r="CL4" s="77">
        <v>4.9904534014999999</v>
      </c>
      <c r="CM4" s="77">
        <v>5.0900431588299995</v>
      </c>
      <c r="CN4" s="77">
        <v>5.2482025025999999</v>
      </c>
      <c r="CO4" s="77">
        <v>5.32374909262</v>
      </c>
      <c r="CP4" s="77">
        <v>5.4110137738699997</v>
      </c>
      <c r="CQ4" s="77">
        <v>5.4332810186399998</v>
      </c>
      <c r="CR4" s="77">
        <v>5.5588910317</v>
      </c>
      <c r="CS4" s="77">
        <v>5.7094810162600007</v>
      </c>
      <c r="CT4" s="77">
        <v>5.7643027197600007</v>
      </c>
      <c r="CU4" s="77">
        <v>5.8878933213400009</v>
      </c>
      <c r="CV4" s="77">
        <v>6.0436432882700002</v>
      </c>
      <c r="CW4" s="77">
        <v>6.2480590849300004</v>
      </c>
      <c r="CX4" s="77">
        <v>6.4336890288599999</v>
      </c>
      <c r="CY4" s="77">
        <v>6.53022782675</v>
      </c>
      <c r="CZ4" s="77">
        <v>6.61401403163</v>
      </c>
      <c r="DA4" s="77">
        <v>6.6984841299899998</v>
      </c>
      <c r="DB4" s="77">
        <v>6.8564739577700005</v>
      </c>
      <c r="DC4" s="77">
        <v>7.0122127831000007</v>
      </c>
      <c r="DD4" s="77">
        <v>7.2338428240499999</v>
      </c>
      <c r="DE4" s="77">
        <v>7.4012329263599996</v>
      </c>
      <c r="DF4" s="77">
        <v>7.5707752676800002</v>
      </c>
      <c r="DG4" s="77">
        <v>7.8626962046499997</v>
      </c>
      <c r="DH4" s="77">
        <v>7.8443847834999998</v>
      </c>
      <c r="DI4" s="77">
        <v>8.0782280276399998</v>
      </c>
      <c r="DJ4" s="77">
        <v>8.2046855476499996</v>
      </c>
      <c r="DK4" s="77">
        <v>8.3009829489300007</v>
      </c>
      <c r="DL4" s="77">
        <v>8.3945638926600008</v>
      </c>
      <c r="DM4" s="77">
        <v>8.4646474927299984</v>
      </c>
      <c r="DN4" s="77">
        <v>8.6182939761599986</v>
      </c>
      <c r="DO4" s="77">
        <v>8.8908392502800009</v>
      </c>
      <c r="DP4" s="77">
        <v>9.0306784379099998</v>
      </c>
      <c r="DQ4" s="77">
        <v>9.2018997804699989</v>
      </c>
      <c r="DR4" s="77">
        <v>9.3024338652999994</v>
      </c>
      <c r="DS4" s="77">
        <v>9.3003571152500015</v>
      </c>
      <c r="DT4" s="77">
        <v>9.4652910294999995</v>
      </c>
      <c r="DU4" s="77">
        <v>9.6418789684699995</v>
      </c>
      <c r="DV4" s="77">
        <v>9.8941919040300004</v>
      </c>
      <c r="DW4" s="77">
        <v>10.062669687209999</v>
      </c>
      <c r="DX4" s="77">
        <v>10.18047091771</v>
      </c>
      <c r="DY4" s="77">
        <v>10.431264218000001</v>
      </c>
      <c r="DZ4" s="77">
        <v>10.31698052388</v>
      </c>
      <c r="EA4" s="77">
        <v>10.409571271139999</v>
      </c>
      <c r="EB4" s="77">
        <v>10.777985457250001</v>
      </c>
      <c r="EC4" s="77">
        <v>11.022771912329999</v>
      </c>
      <c r="ED4" s="77">
        <v>11.259949571129999</v>
      </c>
      <c r="EE4" s="77">
        <v>11.527470910489999</v>
      </c>
      <c r="EF4" s="77">
        <v>11.89927398659</v>
      </c>
      <c r="EG4" s="77">
        <v>12.275102096000001</v>
      </c>
      <c r="EH4" s="77">
        <v>12.502368280000001</v>
      </c>
      <c r="EI4" s="77">
        <v>12.77888205118</v>
      </c>
      <c r="EJ4" s="77">
        <v>12.923121620250001</v>
      </c>
      <c r="EK4" s="77">
        <v>13.14441641901</v>
      </c>
      <c r="EL4" s="77">
        <v>13.377873878520001</v>
      </c>
      <c r="EM4" s="77">
        <v>13.615006069909999</v>
      </c>
      <c r="EN4" s="77">
        <v>13.574993516389998</v>
      </c>
      <c r="EO4" s="77">
        <v>12.974372310680002</v>
      </c>
      <c r="EP4" s="77">
        <v>13.367878462750001</v>
      </c>
      <c r="EQ4" s="77">
        <v>13.959899812089999</v>
      </c>
      <c r="ER4" s="77">
        <v>14.22519782791</v>
      </c>
      <c r="ES4" s="77">
        <v>14.29402011098</v>
      </c>
      <c r="ET4" s="77">
        <v>14.762841359829999</v>
      </c>
      <c r="EU4" s="77">
        <v>15.06007030778</v>
      </c>
      <c r="EV4" s="77">
        <v>15.15023946148</v>
      </c>
      <c r="EW4" s="77">
        <v>15.76568213439</v>
      </c>
      <c r="EX4" s="77">
        <v>16.215064869510002</v>
      </c>
      <c r="EY4" s="77">
        <v>16.762529085950003</v>
      </c>
      <c r="EZ4" s="77">
        <v>16.609469887620001</v>
      </c>
      <c r="FA4" s="77">
        <v>17.291176394520001</v>
      </c>
      <c r="FB4" s="77">
        <v>17.520827653950001</v>
      </c>
      <c r="FC4" s="77">
        <v>17.77655032413</v>
      </c>
      <c r="FD4" s="77">
        <v>18.216809762919997</v>
      </c>
      <c r="FE4" s="77">
        <v>18.340336858119997</v>
      </c>
      <c r="FF4" s="77">
        <v>18.616686129639998</v>
      </c>
      <c r="FG4" s="77">
        <v>18.743624969820001</v>
      </c>
      <c r="FH4" s="77">
        <v>18.651250841429999</v>
      </c>
      <c r="FI4" s="77">
        <v>18.427811046330003</v>
      </c>
      <c r="FJ4" s="77">
        <v>19.06931546789</v>
      </c>
      <c r="FK4" s="77">
        <v>19.157400226610001</v>
      </c>
      <c r="FL4" s="77">
        <v>18.907482153309999</v>
      </c>
      <c r="FM4" s="77">
        <v>19.106378820220002</v>
      </c>
      <c r="FN4" s="77">
        <v>18.862469005450002</v>
      </c>
      <c r="FO4" s="77">
        <v>18.735787331409998</v>
      </c>
      <c r="FP4" s="77">
        <v>18.55046751159</v>
      </c>
      <c r="FQ4" s="77">
        <v>19.1962266327</v>
      </c>
      <c r="FR4" s="77">
        <v>19.444597093310001</v>
      </c>
      <c r="FS4" s="77">
        <v>18.7634490019</v>
      </c>
      <c r="FT4" s="77">
        <v>18.977488071589999</v>
      </c>
      <c r="FU4" s="77">
        <v>20.221804785520003</v>
      </c>
      <c r="FV4" s="77">
        <v>20.39617708223</v>
      </c>
      <c r="FW4" s="77">
        <v>21.20739717348</v>
      </c>
      <c r="FX4" s="77">
        <v>21.450350897080003</v>
      </c>
      <c r="FY4" s="77">
        <v>21.781491252189998</v>
      </c>
      <c r="FZ4" s="77">
        <v>22.164016315910001</v>
      </c>
      <c r="GA4" s="77">
        <v>22.679465376299998</v>
      </c>
      <c r="GB4" s="77">
        <v>23.221319434240002</v>
      </c>
      <c r="GC4" s="77">
        <v>23.98772070503</v>
      </c>
      <c r="GD4" s="77">
        <v>24.143581540209997</v>
      </c>
      <c r="GE4" s="77">
        <v>24.656665459540001</v>
      </c>
      <c r="GF4" s="77">
        <v>24.897514357790001</v>
      </c>
      <c r="GG4" s="77">
        <v>25.583859872350001</v>
      </c>
      <c r="GH4" s="77">
        <v>26.644722976320001</v>
      </c>
      <c r="GI4" s="77">
        <v>27.073700937810003</v>
      </c>
      <c r="GJ4" s="77">
        <v>27.405214221190001</v>
      </c>
      <c r="GK4" s="77">
        <v>28.351921962860001</v>
      </c>
      <c r="GL4" s="77">
        <v>28.42018489853</v>
      </c>
      <c r="GM4" s="77">
        <v>29.18612450134</v>
      </c>
      <c r="GN4" s="77">
        <v>30.032772627330004</v>
      </c>
      <c r="GO4" s="77">
        <v>30.752348428490002</v>
      </c>
      <c r="GP4" s="77">
        <v>31.092525705140002</v>
      </c>
      <c r="GQ4" s="77">
        <v>31.405226003119999</v>
      </c>
      <c r="GR4" s="77">
        <v>31.378028111430002</v>
      </c>
      <c r="GS4" s="77">
        <v>31.04381560517</v>
      </c>
      <c r="GT4" s="77">
        <v>31.537477427789998</v>
      </c>
    </row>
    <row r="5" spans="1:202">
      <c r="A5" s="7">
        <v>3</v>
      </c>
      <c r="B5" s="8" t="s">
        <v>4</v>
      </c>
      <c r="C5" s="77">
        <v>6.2970846900000004E-3</v>
      </c>
      <c r="D5" s="77">
        <v>1.368321942E-2</v>
      </c>
      <c r="E5" s="77">
        <v>2.060835615E-2</v>
      </c>
      <c r="F5" s="77">
        <v>2.832198004E-2</v>
      </c>
      <c r="G5" s="77">
        <v>3.5985855229999995E-2</v>
      </c>
      <c r="H5" s="77">
        <v>4.3104841810000002E-2</v>
      </c>
      <c r="I5" s="77">
        <v>5.0989544000000005E-2</v>
      </c>
      <c r="J5" s="77">
        <v>6.0445118840000006E-2</v>
      </c>
      <c r="K5" s="77">
        <v>6.89603627E-2</v>
      </c>
      <c r="L5" s="77">
        <v>7.810917698E-2</v>
      </c>
      <c r="M5" s="77">
        <v>8.7222865319999995E-2</v>
      </c>
      <c r="N5" s="77">
        <v>9.6148950339999997E-2</v>
      </c>
      <c r="O5" s="77">
        <v>0.10346289879999999</v>
      </c>
      <c r="P5" s="77">
        <v>0.11349739348</v>
      </c>
      <c r="Q5" s="77">
        <v>0.12294299548000001</v>
      </c>
      <c r="R5" s="77">
        <v>0.13316582282</v>
      </c>
      <c r="S5" s="77">
        <v>0.14265978175999999</v>
      </c>
      <c r="T5" s="77">
        <v>0.15127532316999998</v>
      </c>
      <c r="U5" s="77">
        <v>0.16069620115</v>
      </c>
      <c r="V5" s="77">
        <v>0.16890313177000002</v>
      </c>
      <c r="W5" s="77">
        <v>0.18016282043999998</v>
      </c>
      <c r="X5" s="77">
        <v>0.19385848009999998</v>
      </c>
      <c r="Y5" s="77">
        <v>0.21037218691000001</v>
      </c>
      <c r="Z5" s="77">
        <v>0.22525589018</v>
      </c>
      <c r="AA5" s="77">
        <v>0.23214752752000001</v>
      </c>
      <c r="AB5" s="77">
        <v>0.24177451631999999</v>
      </c>
      <c r="AC5" s="77">
        <v>0.25402376300999996</v>
      </c>
      <c r="AD5" s="77">
        <v>0.26429218145</v>
      </c>
      <c r="AE5" s="77">
        <v>0.27622719826999997</v>
      </c>
      <c r="AF5" s="77">
        <v>0.28637265299000003</v>
      </c>
      <c r="AG5" s="77">
        <v>0.29429388876999996</v>
      </c>
      <c r="AH5" s="77">
        <v>0.30644782176000002</v>
      </c>
      <c r="AI5" s="77">
        <v>0.31880564476000001</v>
      </c>
      <c r="AJ5" s="77">
        <v>0.33158778137</v>
      </c>
      <c r="AK5" s="77">
        <v>0.34631609806000002</v>
      </c>
      <c r="AL5" s="77">
        <v>0.35849070799000005</v>
      </c>
      <c r="AM5" s="77">
        <v>0.36623233637999997</v>
      </c>
      <c r="AN5" s="77">
        <v>0.37961588679000002</v>
      </c>
      <c r="AO5" s="77">
        <v>0.39291540763999999</v>
      </c>
      <c r="AP5" s="77">
        <v>0.40063131700999999</v>
      </c>
      <c r="AQ5" s="77">
        <v>0.40972873342000005</v>
      </c>
      <c r="AR5" s="77">
        <v>0.42436632864000001</v>
      </c>
      <c r="AS5" s="77">
        <v>0.43792931869000001</v>
      </c>
      <c r="AT5" s="77">
        <v>0.45429346723000003</v>
      </c>
      <c r="AU5" s="77">
        <v>0.47480735855</v>
      </c>
      <c r="AV5" s="77">
        <v>0.49495930247000003</v>
      </c>
      <c r="AW5" s="77">
        <v>0.51803123962999997</v>
      </c>
      <c r="AX5" s="77">
        <v>0.53345726936999993</v>
      </c>
      <c r="AY5" s="77">
        <v>0.54516980662000003</v>
      </c>
      <c r="AZ5" s="77">
        <v>0.5628017006599999</v>
      </c>
      <c r="BA5" s="77">
        <v>0.58408949730999993</v>
      </c>
      <c r="BB5" s="77">
        <v>0.60321858611000001</v>
      </c>
      <c r="BC5" s="77">
        <v>0.6231896442999999</v>
      </c>
      <c r="BD5" s="77">
        <v>0.64433413675999995</v>
      </c>
      <c r="BE5" s="77">
        <v>0.65993267814000001</v>
      </c>
      <c r="BF5" s="77">
        <v>0.68237486161000005</v>
      </c>
      <c r="BG5" s="77">
        <v>0.71380831752999996</v>
      </c>
      <c r="BH5" s="77">
        <v>1.4424704213299999</v>
      </c>
      <c r="BI5" s="77">
        <v>1.4814771725399998</v>
      </c>
      <c r="BJ5" s="77">
        <v>1.5264541416300001</v>
      </c>
      <c r="BK5" s="77">
        <v>1.5957577901700002</v>
      </c>
      <c r="BL5" s="77">
        <v>1.6338272121300002</v>
      </c>
      <c r="BM5" s="77">
        <v>1.6716588425899999</v>
      </c>
      <c r="BN5" s="77">
        <v>1.7244310308900002</v>
      </c>
      <c r="BO5" s="77">
        <v>1.7836954544899999</v>
      </c>
      <c r="BP5" s="77">
        <v>1.8423314687500001</v>
      </c>
      <c r="BQ5" s="77">
        <v>1.8987994641600001</v>
      </c>
      <c r="BR5" s="77">
        <v>1.9550575701500001</v>
      </c>
      <c r="BS5" s="77">
        <v>1.9782886688300001</v>
      </c>
      <c r="BT5" s="77">
        <v>2.0292008459200002</v>
      </c>
      <c r="BU5" s="77">
        <v>2.07069285111</v>
      </c>
      <c r="BV5" s="77">
        <v>2.1354338393399996</v>
      </c>
      <c r="BW5" s="77">
        <v>2.2316877105900002</v>
      </c>
      <c r="BX5" s="77">
        <v>2.3344556573499999</v>
      </c>
      <c r="BY5" s="77">
        <v>2.3869516230299999</v>
      </c>
      <c r="BZ5" s="77">
        <v>2.45326802161</v>
      </c>
      <c r="CA5" s="77">
        <v>2.5191559511300001</v>
      </c>
      <c r="CB5" s="77">
        <v>2.5895549950200003</v>
      </c>
      <c r="CC5" s="77">
        <v>2.6517827937800003</v>
      </c>
      <c r="CD5" s="77">
        <v>2.7143294836499998</v>
      </c>
      <c r="CE5" s="77">
        <v>2.8271342052300001</v>
      </c>
      <c r="CF5" s="77">
        <v>2.8949666288099998</v>
      </c>
      <c r="CG5" s="77">
        <v>2.9158814980399996</v>
      </c>
      <c r="CH5" s="77">
        <v>3.0031279895600003</v>
      </c>
      <c r="CI5" s="77">
        <v>3.05172243743</v>
      </c>
      <c r="CJ5" s="77">
        <v>3.0742279542099999</v>
      </c>
      <c r="CK5" s="77">
        <v>3.1994058651700001</v>
      </c>
      <c r="CL5" s="77">
        <v>3.2083155148900002</v>
      </c>
      <c r="CM5" s="77">
        <v>3.2728739811000001</v>
      </c>
      <c r="CN5" s="77">
        <v>3.3751743412699997</v>
      </c>
      <c r="CO5" s="77">
        <v>3.42735780214</v>
      </c>
      <c r="CP5" s="77">
        <v>3.4903022178500001</v>
      </c>
      <c r="CQ5" s="77">
        <v>3.4891188403000002</v>
      </c>
      <c r="CR5" s="77">
        <v>3.5756465265300004</v>
      </c>
      <c r="CS5" s="77">
        <v>3.6862461341200001</v>
      </c>
      <c r="CT5" s="77">
        <v>3.7041508309599998</v>
      </c>
      <c r="CU5" s="77">
        <v>3.7930321120100001</v>
      </c>
      <c r="CV5" s="77">
        <v>3.9031523451200001</v>
      </c>
      <c r="CW5" s="77">
        <v>4.0357842762800002</v>
      </c>
      <c r="CX5" s="77">
        <v>4.1771755556999999</v>
      </c>
      <c r="CY5" s="77">
        <v>4.2429904339600002</v>
      </c>
      <c r="CZ5" s="77">
        <v>4.2948223400500005</v>
      </c>
      <c r="DA5" s="77">
        <v>4.3490297292299989</v>
      </c>
      <c r="DB5" s="77">
        <v>4.4496090054200002</v>
      </c>
      <c r="DC5" s="77">
        <v>4.5587864083500005</v>
      </c>
      <c r="DD5" s="77">
        <v>4.7065103165399993</v>
      </c>
      <c r="DE5" s="77">
        <v>4.8079487104399998</v>
      </c>
      <c r="DF5" s="77">
        <v>4.9097843840600008</v>
      </c>
      <c r="DG5" s="77">
        <v>5.1138328645600009</v>
      </c>
      <c r="DH5" s="77">
        <v>5.1068177782799991</v>
      </c>
      <c r="DI5" s="77">
        <v>5.2711386367700008</v>
      </c>
      <c r="DJ5" s="77">
        <v>5.3439396517200004</v>
      </c>
      <c r="DK5" s="77">
        <v>5.3988651858300001</v>
      </c>
      <c r="DL5" s="77">
        <v>5.45967534547</v>
      </c>
      <c r="DM5" s="77">
        <v>5.5244945552999996</v>
      </c>
      <c r="DN5" s="77">
        <v>5.6197283799799997</v>
      </c>
      <c r="DO5" s="77">
        <v>5.8245678097000004</v>
      </c>
      <c r="DP5" s="77">
        <v>5.9318694048400005</v>
      </c>
      <c r="DQ5" s="77">
        <v>6.0673216117499997</v>
      </c>
      <c r="DR5" s="77">
        <v>6.1213138084400001</v>
      </c>
      <c r="DS5" s="77">
        <v>6.1053196829899994</v>
      </c>
      <c r="DT5" s="77">
        <v>6.23118048168</v>
      </c>
      <c r="DU5" s="77">
        <v>6.3509992214399995</v>
      </c>
      <c r="DV5" s="77">
        <v>6.5340468003799996</v>
      </c>
      <c r="DW5" s="77">
        <v>6.6375948458099998</v>
      </c>
      <c r="DX5" s="77">
        <v>6.7210628038399998</v>
      </c>
      <c r="DY5" s="77">
        <v>6.8887830137900004</v>
      </c>
      <c r="DZ5" s="77">
        <v>6.7830669620800004</v>
      </c>
      <c r="EA5" s="77">
        <v>6.8173282446499996</v>
      </c>
      <c r="EB5" s="77">
        <v>7.07919658396</v>
      </c>
      <c r="EC5" s="77">
        <v>7.2594116297999998</v>
      </c>
      <c r="ED5" s="77">
        <v>7.4154800812700001</v>
      </c>
      <c r="EE5" s="77">
        <v>7.5944160845699997</v>
      </c>
      <c r="EF5" s="77">
        <v>7.8294382822200008</v>
      </c>
      <c r="EG5" s="77">
        <v>8.0597956839999991</v>
      </c>
      <c r="EH5" s="77">
        <v>8.1931560109999992</v>
      </c>
      <c r="EI5" s="77">
        <v>8.3727828528699995</v>
      </c>
      <c r="EJ5" s="77">
        <v>8.4721988863000011</v>
      </c>
      <c r="EK5" s="77">
        <v>8.6408878223799981</v>
      </c>
      <c r="EL5" s="77">
        <v>8.7744258790899998</v>
      </c>
      <c r="EM5" s="77">
        <v>8.8996236347300002</v>
      </c>
      <c r="EN5" s="77">
        <v>8.8841094412399997</v>
      </c>
      <c r="EO5" s="77">
        <v>8.5938095538300008</v>
      </c>
      <c r="EP5" s="77">
        <v>8.796476490409999</v>
      </c>
      <c r="EQ5" s="77">
        <v>9.1362671106000004</v>
      </c>
      <c r="ER5" s="77">
        <v>9.2785493103600007</v>
      </c>
      <c r="ES5" s="77">
        <v>9.3246592564500013</v>
      </c>
      <c r="ET5" s="77">
        <v>9.6343504336799999</v>
      </c>
      <c r="EU5" s="77">
        <v>9.7968561134400005</v>
      </c>
      <c r="EV5" s="77">
        <v>9.840891161450001</v>
      </c>
      <c r="EW5" s="77">
        <v>10.19089140242</v>
      </c>
      <c r="EX5" s="77">
        <v>10.46203976644</v>
      </c>
      <c r="EY5" s="77">
        <v>10.826467346619999</v>
      </c>
      <c r="EZ5" s="77">
        <v>10.746802224559998</v>
      </c>
      <c r="FA5" s="77">
        <v>11.14869503487</v>
      </c>
      <c r="FB5" s="77">
        <v>11.30405176935</v>
      </c>
      <c r="FC5" s="77">
        <v>11.453642336709999</v>
      </c>
      <c r="FD5" s="77">
        <v>11.688271029739999</v>
      </c>
      <c r="FE5" s="77">
        <v>11.752230526850001</v>
      </c>
      <c r="FF5" s="77">
        <v>11.893736970510002</v>
      </c>
      <c r="FG5" s="77">
        <v>12.035484773669999</v>
      </c>
      <c r="FH5" s="77">
        <v>12.00786096419</v>
      </c>
      <c r="FI5" s="77">
        <v>11.88002065285</v>
      </c>
      <c r="FJ5" s="77">
        <v>12.309572158219998</v>
      </c>
      <c r="FK5" s="77">
        <v>12.444417197030001</v>
      </c>
      <c r="FL5" s="77">
        <v>12.389340176579999</v>
      </c>
      <c r="FM5" s="77">
        <v>12.517139062789999</v>
      </c>
      <c r="FN5" s="77">
        <v>12.48937980619</v>
      </c>
      <c r="FO5" s="77">
        <v>12.465199931400001</v>
      </c>
      <c r="FP5" s="77">
        <v>12.51147238629</v>
      </c>
      <c r="FQ5" s="77">
        <v>12.85646381964</v>
      </c>
      <c r="FR5" s="77">
        <v>13.05515338351</v>
      </c>
      <c r="FS5" s="77">
        <v>12.706638334969998</v>
      </c>
      <c r="FT5" s="77">
        <v>12.858729956969999</v>
      </c>
      <c r="FU5" s="77">
        <v>13.596696510549998</v>
      </c>
      <c r="FV5" s="77">
        <v>13.736942324179999</v>
      </c>
      <c r="FW5" s="77">
        <v>14.182065614879999</v>
      </c>
      <c r="FX5" s="77">
        <v>14.369166216010001</v>
      </c>
      <c r="FY5" s="77">
        <v>14.58054880814</v>
      </c>
      <c r="FZ5" s="77">
        <v>14.848399157159999</v>
      </c>
      <c r="GA5" s="77">
        <v>15.218544741330001</v>
      </c>
      <c r="GB5" s="77">
        <v>15.576201004569999</v>
      </c>
      <c r="GC5" s="77">
        <v>16.089253418630001</v>
      </c>
      <c r="GD5" s="77">
        <v>16.240403574070001</v>
      </c>
      <c r="GE5" s="77">
        <v>16.683987634539999</v>
      </c>
      <c r="GF5" s="77">
        <v>16.863506452829998</v>
      </c>
      <c r="GG5" s="77">
        <v>17.272559004080001</v>
      </c>
      <c r="GH5" s="77">
        <v>17.929781420369999</v>
      </c>
      <c r="GI5" s="77">
        <v>18.187536459540002</v>
      </c>
      <c r="GJ5" s="77">
        <v>18.432988629810001</v>
      </c>
      <c r="GK5" s="77">
        <v>19.070495619139997</v>
      </c>
      <c r="GL5" s="77">
        <v>19.133634170599997</v>
      </c>
      <c r="GM5" s="77">
        <v>19.658248230189997</v>
      </c>
      <c r="GN5" s="77">
        <v>20.27434832202</v>
      </c>
      <c r="GO5" s="77">
        <v>20.795253476740005</v>
      </c>
      <c r="GP5" s="77">
        <v>21.001920537860002</v>
      </c>
      <c r="GQ5" s="77">
        <v>21.15415398136</v>
      </c>
      <c r="GR5" s="77">
        <v>21.192858351769999</v>
      </c>
      <c r="GS5" s="77">
        <v>20.848940336970003</v>
      </c>
      <c r="GT5" s="77">
        <v>21.242722246470002</v>
      </c>
    </row>
    <row r="6" spans="1:202">
      <c r="A6" s="7">
        <v>4</v>
      </c>
      <c r="B6" s="8" t="s">
        <v>272</v>
      </c>
      <c r="C6" s="77">
        <v>2.6133065099999998E-3</v>
      </c>
      <c r="D6" s="77">
        <v>5.3288389599999994E-3</v>
      </c>
      <c r="E6" s="77">
        <v>7.98069138E-3</v>
      </c>
      <c r="F6" s="77">
        <v>1.094706585E-2</v>
      </c>
      <c r="G6" s="77">
        <v>1.391121507E-2</v>
      </c>
      <c r="H6" s="77">
        <v>1.6897949589999999E-2</v>
      </c>
      <c r="I6" s="77">
        <v>1.983234981E-2</v>
      </c>
      <c r="J6" s="77">
        <v>2.2978314140000001E-2</v>
      </c>
      <c r="K6" s="77">
        <v>2.6116613399999999E-2</v>
      </c>
      <c r="L6" s="77">
        <v>2.9515624880000001E-2</v>
      </c>
      <c r="M6" s="77">
        <v>3.2692920469999998E-2</v>
      </c>
      <c r="N6" s="77">
        <v>3.5996068030000002E-2</v>
      </c>
      <c r="O6" s="77">
        <v>3.941476101E-2</v>
      </c>
      <c r="P6" s="77">
        <v>4.287574475E-2</v>
      </c>
      <c r="Q6" s="77">
        <v>4.6189897280000003E-2</v>
      </c>
      <c r="R6" s="77">
        <v>4.9675651439999996E-2</v>
      </c>
      <c r="S6" s="77">
        <v>5.3159356400000003E-2</v>
      </c>
      <c r="T6" s="77">
        <v>5.6153129229999994E-2</v>
      </c>
      <c r="U6" s="77">
        <v>5.9611809990000007E-2</v>
      </c>
      <c r="V6" s="77">
        <v>6.3441445159999998E-2</v>
      </c>
      <c r="W6" s="77">
        <v>6.8248897249999996E-2</v>
      </c>
      <c r="X6" s="77">
        <v>7.2866530200000001E-2</v>
      </c>
      <c r="Y6" s="77">
        <v>7.8695632660000001E-2</v>
      </c>
      <c r="Z6" s="77">
        <v>8.2232610740000003E-2</v>
      </c>
      <c r="AA6" s="77">
        <v>8.4780808090000007E-2</v>
      </c>
      <c r="AB6" s="77">
        <v>8.8593385199999999E-2</v>
      </c>
      <c r="AC6" s="77">
        <v>9.3595394989999983E-2</v>
      </c>
      <c r="AD6" s="77">
        <v>9.7815686420000006E-2</v>
      </c>
      <c r="AE6" s="77">
        <v>0.10292037284</v>
      </c>
      <c r="AF6" s="77">
        <v>0.10710400235999999</v>
      </c>
      <c r="AG6" s="77">
        <v>0.10998414094</v>
      </c>
      <c r="AH6" s="77">
        <v>0.11507895005</v>
      </c>
      <c r="AI6" s="77">
        <v>0.11955514376000001</v>
      </c>
      <c r="AJ6" s="77">
        <v>0.12468502834</v>
      </c>
      <c r="AK6" s="77">
        <v>0.13053000112000002</v>
      </c>
      <c r="AL6" s="77">
        <v>0.13538597066999997</v>
      </c>
      <c r="AM6" s="77">
        <v>0.13930779506999999</v>
      </c>
      <c r="AN6" s="77">
        <v>0.14478015121999999</v>
      </c>
      <c r="AO6" s="77">
        <v>0.15013098034</v>
      </c>
      <c r="AP6" s="77">
        <v>0.15433075624000001</v>
      </c>
      <c r="AQ6" s="77">
        <v>0.15819484683999999</v>
      </c>
      <c r="AR6" s="77">
        <v>0.16518137657000001</v>
      </c>
      <c r="AS6" s="77">
        <v>0.17028613906000001</v>
      </c>
      <c r="AT6" s="77">
        <v>0.17728952190000002</v>
      </c>
      <c r="AU6" s="77">
        <v>0.18610276434</v>
      </c>
      <c r="AV6" s="77">
        <v>0.19487032861</v>
      </c>
      <c r="AW6" s="77">
        <v>0.20332069486000001</v>
      </c>
      <c r="AX6" s="77">
        <v>0.21045045134999998</v>
      </c>
      <c r="AY6" s="77">
        <v>0.21556574659</v>
      </c>
      <c r="AZ6" s="77">
        <v>0.22310294385000001</v>
      </c>
      <c r="BA6" s="77">
        <v>0.23193548358999999</v>
      </c>
      <c r="BB6" s="77">
        <v>0.24059054771999999</v>
      </c>
      <c r="BC6" s="77">
        <v>0.24846711276</v>
      </c>
      <c r="BD6" s="77">
        <v>0.2575804632</v>
      </c>
      <c r="BE6" s="77">
        <v>0.26532357618999997</v>
      </c>
      <c r="BF6" s="77">
        <v>0.27630358766000002</v>
      </c>
      <c r="BG6" s="77">
        <v>0.2862647237</v>
      </c>
      <c r="BH6" s="77">
        <v>0.29547262400000002</v>
      </c>
      <c r="BI6" s="77">
        <v>0.30553454689999993</v>
      </c>
      <c r="BJ6" s="77">
        <v>0.31447384091000002</v>
      </c>
      <c r="BK6" s="77">
        <v>0.32649574207999998</v>
      </c>
      <c r="BL6" s="77">
        <v>0.3354117405</v>
      </c>
      <c r="BM6" s="77">
        <v>0.35094180824999999</v>
      </c>
      <c r="BN6" s="77">
        <v>0.36254425854000005</v>
      </c>
      <c r="BO6" s="77">
        <v>0.37613191991</v>
      </c>
      <c r="BP6" s="77">
        <v>0.39008849443000004</v>
      </c>
      <c r="BQ6" s="77">
        <v>0.40291819274000001</v>
      </c>
      <c r="BR6" s="77">
        <v>0.41631967964</v>
      </c>
      <c r="BS6" s="77">
        <v>0.42454809104000002</v>
      </c>
      <c r="BT6" s="77">
        <v>0.43581223319999995</v>
      </c>
      <c r="BU6" s="77">
        <v>0.44767605243999997</v>
      </c>
      <c r="BV6" s="77">
        <v>0.46457736836000002</v>
      </c>
      <c r="BW6" s="77">
        <v>0.48691972106000003</v>
      </c>
      <c r="BX6" s="77">
        <v>0.50977345341000002</v>
      </c>
      <c r="BY6" s="77">
        <v>0.52155401573999993</v>
      </c>
      <c r="BZ6" s="77">
        <v>0.53760993973999993</v>
      </c>
      <c r="CA6" s="77">
        <v>0.55267237485999998</v>
      </c>
      <c r="CB6" s="77">
        <v>1.6229203141300002</v>
      </c>
      <c r="CC6" s="77">
        <v>1.6683225106099999</v>
      </c>
      <c r="CD6" s="77">
        <v>1.7098501957900001</v>
      </c>
      <c r="CE6" s="77">
        <v>1.7788506174000001</v>
      </c>
      <c r="CF6" s="77">
        <v>1.8305749205199999</v>
      </c>
      <c r="CG6" s="77">
        <v>1.8541072946700001</v>
      </c>
      <c r="CH6" s="77">
        <v>1.91536691689</v>
      </c>
      <c r="CI6" s="77">
        <v>1.9509654889900001</v>
      </c>
      <c r="CJ6" s="77">
        <v>1.9671285412199999</v>
      </c>
      <c r="CK6" s="77">
        <v>2.0492467581599998</v>
      </c>
      <c r="CL6" s="77">
        <v>2.0588878729299998</v>
      </c>
      <c r="CM6" s="77">
        <v>2.1092398799900001</v>
      </c>
      <c r="CN6" s="77">
        <v>2.18735724747</v>
      </c>
      <c r="CO6" s="77">
        <v>2.2270997922299998</v>
      </c>
      <c r="CP6" s="77">
        <v>2.2636847171799999</v>
      </c>
      <c r="CQ6" s="77">
        <v>2.2752876634399999</v>
      </c>
      <c r="CR6" s="77">
        <v>2.33091031321</v>
      </c>
      <c r="CS6" s="77">
        <v>2.4053324043000002</v>
      </c>
      <c r="CT6" s="77">
        <v>2.4258715113499996</v>
      </c>
      <c r="CU6" s="77">
        <v>2.4869580290100002</v>
      </c>
      <c r="CV6" s="77">
        <v>2.56100597424</v>
      </c>
      <c r="CW6" s="77">
        <v>2.6520231405200003</v>
      </c>
      <c r="CX6" s="77">
        <v>2.74247931812</v>
      </c>
      <c r="CY6" s="77">
        <v>2.7932688407199997</v>
      </c>
      <c r="CZ6" s="77">
        <v>2.8345930647299999</v>
      </c>
      <c r="DA6" s="77">
        <v>2.8737519524800001</v>
      </c>
      <c r="DB6" s="77">
        <v>2.9466995148800001</v>
      </c>
      <c r="DC6" s="77">
        <v>3.0171342854200001</v>
      </c>
      <c r="DD6" s="77">
        <v>3.1130982951899999</v>
      </c>
      <c r="DE6" s="77">
        <v>3.1928998848699996</v>
      </c>
      <c r="DF6" s="77">
        <v>3.2685587683899997</v>
      </c>
      <c r="DG6" s="77">
        <v>3.41131602341</v>
      </c>
      <c r="DH6" s="77">
        <v>3.4021823805999998</v>
      </c>
      <c r="DI6" s="77">
        <v>3.5256524412199997</v>
      </c>
      <c r="DJ6" s="77">
        <v>3.5748394158000001</v>
      </c>
      <c r="DK6" s="77">
        <v>3.6179979906999997</v>
      </c>
      <c r="DL6" s="77">
        <v>3.6610834775999996</v>
      </c>
      <c r="DM6" s="77">
        <v>3.7033085203999998</v>
      </c>
      <c r="DN6" s="77">
        <v>3.7806471538499999</v>
      </c>
      <c r="DO6" s="77">
        <v>3.9147717934599999</v>
      </c>
      <c r="DP6" s="77">
        <v>3.9930523723699998</v>
      </c>
      <c r="DQ6" s="77">
        <v>4.0742162549099996</v>
      </c>
      <c r="DR6" s="77">
        <v>4.1272520797499999</v>
      </c>
      <c r="DS6" s="77">
        <v>4.1149142863700003</v>
      </c>
      <c r="DT6" s="77">
        <v>4.1946740994200002</v>
      </c>
      <c r="DU6" s="77">
        <v>4.2852923016600002</v>
      </c>
      <c r="DV6" s="77">
        <v>4.4082424572100001</v>
      </c>
      <c r="DW6" s="77">
        <v>4.4895041788199999</v>
      </c>
      <c r="DX6" s="77">
        <v>4.5398402204300004</v>
      </c>
      <c r="DY6" s="77">
        <v>4.6589547938499996</v>
      </c>
      <c r="DZ6" s="77">
        <v>4.5947585714699999</v>
      </c>
      <c r="EA6" s="77">
        <v>4.6392478217799997</v>
      </c>
      <c r="EB6" s="77">
        <v>4.8352303477200005</v>
      </c>
      <c r="EC6" s="77">
        <v>4.9668258871899997</v>
      </c>
      <c r="ED6" s="77">
        <v>5.0865518308100013</v>
      </c>
      <c r="EE6" s="77">
        <v>5.2137031911300005</v>
      </c>
      <c r="EF6" s="77">
        <v>5.4014462331299997</v>
      </c>
      <c r="EG6" s="77">
        <v>5.5713779279999995</v>
      </c>
      <c r="EH6" s="77">
        <v>5.6815068399999999</v>
      </c>
      <c r="EI6" s="77">
        <v>5.8150860100399999</v>
      </c>
      <c r="EJ6" s="77">
        <v>5.8938720465699994</v>
      </c>
      <c r="EK6" s="77">
        <v>6.0025207062700003</v>
      </c>
      <c r="EL6" s="77">
        <v>6.1121639924700002</v>
      </c>
      <c r="EM6" s="77">
        <v>6.2251179457600001</v>
      </c>
      <c r="EN6" s="77">
        <v>6.2216399067900001</v>
      </c>
      <c r="EO6" s="77">
        <v>5.9921228864399998</v>
      </c>
      <c r="EP6" s="77">
        <v>6.1629443262100008</v>
      </c>
      <c r="EQ6" s="77">
        <v>6.4538617688100004</v>
      </c>
      <c r="ER6" s="77">
        <v>6.5782554605799994</v>
      </c>
      <c r="ES6" s="77">
        <v>6.6362891725399997</v>
      </c>
      <c r="ET6" s="77">
        <v>6.8372986716800002</v>
      </c>
      <c r="EU6" s="77">
        <v>6.97478146016</v>
      </c>
      <c r="EV6" s="77">
        <v>7.0393492290299999</v>
      </c>
      <c r="EW6" s="77">
        <v>7.2997779248900008</v>
      </c>
      <c r="EX6" s="77">
        <v>7.4947476557399995</v>
      </c>
      <c r="EY6" s="77">
        <v>7.7507437681199995</v>
      </c>
      <c r="EZ6" s="77">
        <v>7.7128457383800004</v>
      </c>
      <c r="FA6" s="77">
        <v>7.9959726565100002</v>
      </c>
      <c r="FB6" s="77">
        <v>8.1122992212699998</v>
      </c>
      <c r="FC6" s="77">
        <v>8.2383696126799997</v>
      </c>
      <c r="FD6" s="77">
        <v>8.4189551050200002</v>
      </c>
      <c r="FE6" s="77">
        <v>8.4708545254200001</v>
      </c>
      <c r="FF6" s="77">
        <v>8.5945013579400005</v>
      </c>
      <c r="FG6" s="77">
        <v>8.7023481309299999</v>
      </c>
      <c r="FH6" s="77">
        <v>8.7017859200300016</v>
      </c>
      <c r="FI6" s="77">
        <v>8.6207076271199998</v>
      </c>
      <c r="FJ6" s="77">
        <v>8.9310490825599995</v>
      </c>
      <c r="FK6" s="77">
        <v>8.9965290776800018</v>
      </c>
      <c r="FL6" s="77">
        <v>8.8820388800199996</v>
      </c>
      <c r="FM6" s="77">
        <v>8.9816723031599999</v>
      </c>
      <c r="FN6" s="77">
        <v>8.9242700579700003</v>
      </c>
      <c r="FO6" s="77">
        <v>8.9137424751299985</v>
      </c>
      <c r="FP6" s="77">
        <v>8.8760561412599994</v>
      </c>
      <c r="FQ6" s="77">
        <v>9.1735384782199993</v>
      </c>
      <c r="FR6" s="77">
        <v>9.2972743906599984</v>
      </c>
      <c r="FS6" s="77">
        <v>9.0637075807999992</v>
      </c>
      <c r="FT6" s="77">
        <v>9.1703713586900015</v>
      </c>
      <c r="FU6" s="77">
        <v>9.6980377098200012</v>
      </c>
      <c r="FV6" s="77">
        <v>9.8129401116499988</v>
      </c>
      <c r="FW6" s="77">
        <v>10.154096674280002</v>
      </c>
      <c r="FX6" s="77">
        <v>10.3083825627</v>
      </c>
      <c r="FY6" s="77">
        <v>10.49004079008</v>
      </c>
      <c r="FZ6" s="77">
        <v>10.70515989974</v>
      </c>
      <c r="GA6" s="77">
        <v>10.95050120386</v>
      </c>
      <c r="GB6" s="77">
        <v>11.19553138933</v>
      </c>
      <c r="GC6" s="77">
        <v>11.56890341437</v>
      </c>
      <c r="GD6" s="77">
        <v>11.69191651851</v>
      </c>
      <c r="GE6" s="77">
        <v>11.98200560407</v>
      </c>
      <c r="GF6" s="77">
        <v>12.09980302069</v>
      </c>
      <c r="GG6" s="77">
        <v>12.433522359000001</v>
      </c>
      <c r="GH6" s="77">
        <v>12.90907615331</v>
      </c>
      <c r="GI6" s="77">
        <v>13.119740330459999</v>
      </c>
      <c r="GJ6" s="77">
        <v>13.293355022200002</v>
      </c>
      <c r="GK6" s="77">
        <v>13.710189152069999</v>
      </c>
      <c r="GL6" s="77">
        <v>13.799923302690001</v>
      </c>
      <c r="GM6" s="77">
        <v>14.180312094340001</v>
      </c>
      <c r="GN6" s="77">
        <v>14.563450244799999</v>
      </c>
      <c r="GO6" s="77">
        <v>14.93692656132</v>
      </c>
      <c r="GP6" s="77">
        <v>15.098076664520001</v>
      </c>
      <c r="GQ6" s="77">
        <v>15.251306554340001</v>
      </c>
      <c r="GR6" s="77">
        <v>15.3174381134</v>
      </c>
      <c r="GS6" s="77">
        <v>15.14084908211</v>
      </c>
      <c r="GT6" s="77">
        <v>15.40956967797</v>
      </c>
    </row>
    <row r="7" spans="1:202">
      <c r="A7" s="7">
        <v>5</v>
      </c>
      <c r="B7" s="8" t="s">
        <v>5</v>
      </c>
      <c r="C7" s="77">
        <v>6.92434655E-3</v>
      </c>
      <c r="D7" s="77">
        <v>1.4652176220000002E-2</v>
      </c>
      <c r="E7" s="77">
        <v>2.2590742479999999E-2</v>
      </c>
      <c r="F7" s="77">
        <v>3.1147263489999997E-2</v>
      </c>
      <c r="G7" s="77">
        <v>3.937609836E-2</v>
      </c>
      <c r="H7" s="77">
        <v>4.7547474639999997E-2</v>
      </c>
      <c r="I7" s="77">
        <v>5.6425693899999997E-2</v>
      </c>
      <c r="J7" s="77">
        <v>6.6810561950000014E-2</v>
      </c>
      <c r="K7" s="77">
        <v>7.609445661E-2</v>
      </c>
      <c r="L7" s="77">
        <v>8.6200539569999984E-2</v>
      </c>
      <c r="M7" s="77">
        <v>9.6047692220000008E-2</v>
      </c>
      <c r="N7" s="77">
        <v>0.10596355703</v>
      </c>
      <c r="O7" s="77">
        <v>0.11418609940999999</v>
      </c>
      <c r="P7" s="77">
        <v>0.12468345105999999</v>
      </c>
      <c r="Q7" s="77">
        <v>0.13541022186000001</v>
      </c>
      <c r="R7" s="77">
        <v>0.14571675563</v>
      </c>
      <c r="S7" s="77">
        <v>0.16041748801</v>
      </c>
      <c r="T7" s="77">
        <v>0.17172918151</v>
      </c>
      <c r="U7" s="77">
        <v>0.18239625566000001</v>
      </c>
      <c r="V7" s="77">
        <v>0.19260855146</v>
      </c>
      <c r="W7" s="77">
        <v>0.20628502975999999</v>
      </c>
      <c r="X7" s="77">
        <v>0.22256173446999999</v>
      </c>
      <c r="Y7" s="77">
        <v>0.24258084031000002</v>
      </c>
      <c r="Z7" s="77">
        <v>0.25484170116999999</v>
      </c>
      <c r="AA7" s="77">
        <v>0.26109897928999998</v>
      </c>
      <c r="AB7" s="77">
        <v>0.27282347813999996</v>
      </c>
      <c r="AC7" s="77">
        <v>0.28737709811000001</v>
      </c>
      <c r="AD7" s="77">
        <v>0.29915027210000006</v>
      </c>
      <c r="AE7" s="77">
        <v>0.31313478857999999</v>
      </c>
      <c r="AF7" s="77">
        <v>0.32542735087000002</v>
      </c>
      <c r="AG7" s="77">
        <v>0.33369762133000003</v>
      </c>
      <c r="AH7" s="77">
        <v>0.34829647198000002</v>
      </c>
      <c r="AI7" s="77">
        <v>0.36178161776999995</v>
      </c>
      <c r="AJ7" s="77">
        <v>0.37744241508999998</v>
      </c>
      <c r="AK7" s="77">
        <v>0.39353282281999996</v>
      </c>
      <c r="AL7" s="77">
        <v>0.40831116338000001</v>
      </c>
      <c r="AM7" s="77">
        <v>0.41919086341</v>
      </c>
      <c r="AN7" s="77">
        <v>0.43378091343000003</v>
      </c>
      <c r="AO7" s="77">
        <v>0.44697553092000003</v>
      </c>
      <c r="AP7" s="77">
        <v>0.45522344136000004</v>
      </c>
      <c r="AQ7" s="77">
        <v>0.46666831729000002</v>
      </c>
      <c r="AR7" s="77">
        <v>0.48589234895</v>
      </c>
      <c r="AS7" s="77">
        <v>0.50316308622000006</v>
      </c>
      <c r="AT7" s="77">
        <v>0.52042891947000003</v>
      </c>
      <c r="AU7" s="77">
        <v>0.54406771073000004</v>
      </c>
      <c r="AV7" s="77">
        <v>0.56999550266999999</v>
      </c>
      <c r="AW7" s="77">
        <v>0.58870209076999991</v>
      </c>
      <c r="AX7" s="77">
        <v>0.61311393391999991</v>
      </c>
      <c r="AY7" s="77">
        <v>0.62461524655999989</v>
      </c>
      <c r="AZ7" s="77">
        <v>0.64727507257000005</v>
      </c>
      <c r="BA7" s="77">
        <v>0.67171891585999999</v>
      </c>
      <c r="BB7" s="77">
        <v>0.69629686371999999</v>
      </c>
      <c r="BC7" s="77">
        <v>0.71728385575000009</v>
      </c>
      <c r="BD7" s="77">
        <v>0.74064974219000013</v>
      </c>
      <c r="BE7" s="77">
        <v>0.76277879702999996</v>
      </c>
      <c r="BF7" s="77">
        <v>0.78852730039999996</v>
      </c>
      <c r="BG7" s="77">
        <v>0.82174105372999995</v>
      </c>
      <c r="BH7" s="77">
        <v>0.84515557685999998</v>
      </c>
      <c r="BI7" s="77">
        <v>0.86740078641000007</v>
      </c>
      <c r="BJ7" s="77">
        <v>0.89347405178999995</v>
      </c>
      <c r="BK7" s="77">
        <v>0.92788768995000015</v>
      </c>
      <c r="BL7" s="77">
        <v>0.95058112082000001</v>
      </c>
      <c r="BM7" s="77">
        <v>0.99081637114999999</v>
      </c>
      <c r="BN7" s="77">
        <v>1.0228226686100002</v>
      </c>
      <c r="BO7" s="77">
        <v>1.0578212692300002</v>
      </c>
      <c r="BP7" s="77">
        <v>1.09446658321</v>
      </c>
      <c r="BQ7" s="77">
        <v>1.1281647627300002</v>
      </c>
      <c r="BR7" s="77">
        <v>1.1603848806900001</v>
      </c>
      <c r="BS7" s="77">
        <v>1.1819083646799999</v>
      </c>
      <c r="BT7" s="77">
        <v>1.20671308187</v>
      </c>
      <c r="BU7" s="77">
        <v>1.2319421756099997</v>
      </c>
      <c r="BV7" s="77">
        <v>1.26933217573</v>
      </c>
      <c r="BW7" s="77">
        <v>1.3237719067999998</v>
      </c>
      <c r="BX7" s="77">
        <v>1.3752435642999998</v>
      </c>
      <c r="BY7" s="77">
        <v>1.4063712463</v>
      </c>
      <c r="BZ7" s="77">
        <v>1.4432415743800002</v>
      </c>
      <c r="CA7" s="77">
        <v>1.47668484109</v>
      </c>
      <c r="CB7" s="77">
        <v>1.5193190849100002</v>
      </c>
      <c r="CC7" s="77">
        <v>1.5651997682399998</v>
      </c>
      <c r="CD7" s="77">
        <v>1.5950086105999999</v>
      </c>
      <c r="CE7" s="77">
        <v>1.6726898555799998</v>
      </c>
      <c r="CF7" s="77">
        <v>1.72581109721</v>
      </c>
      <c r="CG7" s="77">
        <v>1.74516930143</v>
      </c>
      <c r="CH7" s="77">
        <v>1.7808200588800001</v>
      </c>
      <c r="CI7" s="77">
        <v>1.8082688017299999</v>
      </c>
      <c r="CJ7" s="77">
        <v>1.81559057973</v>
      </c>
      <c r="CK7" s="77">
        <v>1.89007526586</v>
      </c>
      <c r="CL7" s="77">
        <v>1.8982144023699998</v>
      </c>
      <c r="CM7" s="77">
        <v>1.9315207784200001</v>
      </c>
      <c r="CN7" s="77">
        <v>2.0059621109400001</v>
      </c>
      <c r="CO7" s="77">
        <v>2.0524722930600001</v>
      </c>
      <c r="CP7" s="77">
        <v>2.07427612647</v>
      </c>
      <c r="CQ7" s="77">
        <v>2.0853923119500002</v>
      </c>
      <c r="CR7" s="77">
        <v>2.1280038402300003</v>
      </c>
      <c r="CS7" s="77">
        <v>2.1867409008099998</v>
      </c>
      <c r="CT7" s="77">
        <v>2.2166228744599996</v>
      </c>
      <c r="CU7" s="77">
        <v>2.2719177129900001</v>
      </c>
      <c r="CV7" s="77">
        <v>2.3115233181500003</v>
      </c>
      <c r="CW7" s="77">
        <v>2.3972924365799999</v>
      </c>
      <c r="CX7" s="77">
        <v>2.4708385174399998</v>
      </c>
      <c r="CY7" s="77">
        <v>2.5144462167900001</v>
      </c>
      <c r="CZ7" s="77">
        <v>2.5573168975900002</v>
      </c>
      <c r="DA7" s="77">
        <v>2.5959981680499999</v>
      </c>
      <c r="DB7" s="77">
        <v>2.6716694825900005</v>
      </c>
      <c r="DC7" s="77">
        <v>2.7293880421899996</v>
      </c>
      <c r="DD7" s="77">
        <v>2.8097845324099997</v>
      </c>
      <c r="DE7" s="77">
        <v>2.8835961445900002</v>
      </c>
      <c r="DF7" s="77">
        <v>2.9518018989899999</v>
      </c>
      <c r="DG7" s="77">
        <v>3.0569205138200002</v>
      </c>
      <c r="DH7" s="77">
        <v>3.0569935937800001</v>
      </c>
      <c r="DI7" s="77">
        <v>3.1516079499799998</v>
      </c>
      <c r="DJ7" s="77">
        <v>3.2058131550300004</v>
      </c>
      <c r="DK7" s="77">
        <v>3.2647975759999999</v>
      </c>
      <c r="DL7" s="77">
        <v>3.3109498826700001</v>
      </c>
      <c r="DM7" s="77">
        <v>3.3375499534799999</v>
      </c>
      <c r="DN7" s="77">
        <v>3.4006634945499998</v>
      </c>
      <c r="DO7" s="77">
        <v>3.5201737467800003</v>
      </c>
      <c r="DP7" s="77">
        <v>3.5664625161199996</v>
      </c>
      <c r="DQ7" s="77">
        <v>3.6270345771399999</v>
      </c>
      <c r="DR7" s="77">
        <v>3.6734905600300003</v>
      </c>
      <c r="DS7" s="77">
        <v>3.6605297136399999</v>
      </c>
      <c r="DT7" s="77">
        <v>3.7265263268400002</v>
      </c>
      <c r="DU7" s="77">
        <v>3.8039252215000001</v>
      </c>
      <c r="DV7" s="77">
        <v>3.9109375533299997</v>
      </c>
      <c r="DW7" s="77">
        <v>3.97897985608</v>
      </c>
      <c r="DX7" s="77">
        <v>4.0096672743999999</v>
      </c>
      <c r="DY7" s="77">
        <v>4.1101119328100006</v>
      </c>
      <c r="DZ7" s="77">
        <v>4.06447668708</v>
      </c>
      <c r="EA7" s="77">
        <v>4.12079702575</v>
      </c>
      <c r="EB7" s="77">
        <v>4.2836718008799997</v>
      </c>
      <c r="EC7" s="77">
        <v>4.3853192629899995</v>
      </c>
      <c r="ED7" s="77">
        <v>4.4882678969100001</v>
      </c>
      <c r="EE7" s="77">
        <v>4.5938420119700005</v>
      </c>
      <c r="EF7" s="77">
        <v>4.7540912841800003</v>
      </c>
      <c r="EG7" s="77">
        <v>4.8957429990000003</v>
      </c>
      <c r="EH7" s="77">
        <v>4.9866545179999999</v>
      </c>
      <c r="EI7" s="77">
        <v>5.1063388782399999</v>
      </c>
      <c r="EJ7" s="77">
        <v>5.1859458942099996</v>
      </c>
      <c r="EK7" s="77">
        <v>5.2814127525000005</v>
      </c>
      <c r="EL7" s="77">
        <v>5.3757199814399987</v>
      </c>
      <c r="EM7" s="77">
        <v>5.4640086732399995</v>
      </c>
      <c r="EN7" s="77">
        <v>5.4374396330200003</v>
      </c>
      <c r="EO7" s="77">
        <v>5.1837196480399994</v>
      </c>
      <c r="EP7" s="77">
        <v>5.3642785090100009</v>
      </c>
      <c r="EQ7" s="77">
        <v>5.6477211915500005</v>
      </c>
      <c r="ER7" s="77">
        <v>5.7775291293100004</v>
      </c>
      <c r="ES7" s="77">
        <v>5.8050030283399998</v>
      </c>
      <c r="ET7" s="77">
        <v>6.0227760484899999</v>
      </c>
      <c r="EU7" s="77">
        <v>6.1381032206799997</v>
      </c>
      <c r="EV7" s="77">
        <v>6.1745628310300003</v>
      </c>
      <c r="EW7" s="77">
        <v>6.4868709099399995</v>
      </c>
      <c r="EX7" s="77">
        <v>6.6878966500699999</v>
      </c>
      <c r="EY7" s="77">
        <v>6.9134330948999994</v>
      </c>
      <c r="EZ7" s="77">
        <v>6.8591080902600003</v>
      </c>
      <c r="FA7" s="77">
        <v>7.1621511795400004</v>
      </c>
      <c r="FB7" s="77">
        <v>7.2777406043299999</v>
      </c>
      <c r="FC7" s="77">
        <v>7.3911544763999997</v>
      </c>
      <c r="FD7" s="77">
        <v>7.5570395972600002</v>
      </c>
      <c r="FE7" s="77">
        <v>7.6026767147299994</v>
      </c>
      <c r="FF7" s="77">
        <v>7.7030928476199998</v>
      </c>
      <c r="FG7" s="77">
        <v>7.7673843778599991</v>
      </c>
      <c r="FH7" s="77">
        <v>7.7861365734399994</v>
      </c>
      <c r="FI7" s="77">
        <v>7.6619838746000006</v>
      </c>
      <c r="FJ7" s="77">
        <v>7.9879996028699995</v>
      </c>
      <c r="FK7" s="77">
        <v>8.0412182994799988</v>
      </c>
      <c r="FL7" s="77">
        <v>7.9116456927999996</v>
      </c>
      <c r="FM7" s="77">
        <v>7.9979688384100003</v>
      </c>
      <c r="FN7" s="77">
        <v>7.915936040930001</v>
      </c>
      <c r="FO7" s="77">
        <v>7.8979045932200007</v>
      </c>
      <c r="FP7" s="77">
        <v>7.8105121310699994</v>
      </c>
      <c r="FQ7" s="77">
        <v>8.1026287734399993</v>
      </c>
      <c r="FR7" s="77">
        <v>8.1696067665500003</v>
      </c>
      <c r="FS7" s="77">
        <v>7.8971396010700001</v>
      </c>
      <c r="FT7" s="77">
        <v>8.0229627355600002</v>
      </c>
      <c r="FU7" s="77">
        <v>8.5969837190899998</v>
      </c>
      <c r="FV7" s="77">
        <v>8.6586420842099994</v>
      </c>
      <c r="FW7" s="77">
        <v>9.0401395014099997</v>
      </c>
      <c r="FX7" s="77">
        <v>9.1665805928099999</v>
      </c>
      <c r="FY7" s="77">
        <v>9.3319370171000013</v>
      </c>
      <c r="FZ7" s="77">
        <v>9.5268311770400018</v>
      </c>
      <c r="GA7" s="77">
        <v>9.7324716128099986</v>
      </c>
      <c r="GB7" s="77">
        <v>9.9985107313399997</v>
      </c>
      <c r="GC7" s="77">
        <v>10.371694540430001</v>
      </c>
      <c r="GD7" s="77">
        <v>10.430262989700001</v>
      </c>
      <c r="GE7" s="77">
        <v>10.6561246369</v>
      </c>
      <c r="GF7" s="77">
        <v>10.732025503939999</v>
      </c>
      <c r="GG7" s="77">
        <v>11.085573591079999</v>
      </c>
      <c r="GH7" s="77">
        <v>11.598920452070001</v>
      </c>
      <c r="GI7" s="77">
        <v>11.787264521819999</v>
      </c>
      <c r="GJ7" s="77">
        <v>11.97090126808</v>
      </c>
      <c r="GK7" s="77">
        <v>12.422992764879998</v>
      </c>
      <c r="GL7" s="77">
        <v>12.477152532870001</v>
      </c>
      <c r="GM7" s="77">
        <v>12.87231893063</v>
      </c>
      <c r="GN7" s="77">
        <v>13.221001381579999</v>
      </c>
      <c r="GO7" s="77">
        <v>13.562148274909999</v>
      </c>
      <c r="GP7" s="77">
        <v>13.720078482809999</v>
      </c>
      <c r="GQ7" s="77">
        <v>13.861951775170001</v>
      </c>
      <c r="GR7" s="77">
        <v>13.867296284329999</v>
      </c>
      <c r="GS7" s="77">
        <v>13.719725021030001</v>
      </c>
      <c r="GT7" s="77">
        <v>13.97601341347</v>
      </c>
    </row>
    <row r="8" spans="1:202">
      <c r="A8" s="7">
        <v>6</v>
      </c>
      <c r="B8" s="8" t="s">
        <v>6</v>
      </c>
      <c r="C8" s="77">
        <v>2.9202930600000002E-3</v>
      </c>
      <c r="D8" s="77">
        <v>5.8291159999999996E-3</v>
      </c>
      <c r="E8" s="77">
        <v>8.8522108300000003E-3</v>
      </c>
      <c r="F8" s="77">
        <v>1.234865661E-2</v>
      </c>
      <c r="G8" s="77">
        <v>1.5817926829999999E-2</v>
      </c>
      <c r="H8" s="77">
        <v>1.9110750059999997E-2</v>
      </c>
      <c r="I8" s="77">
        <v>2.2822025239999998E-2</v>
      </c>
      <c r="J8" s="77">
        <v>2.6142233770000002E-2</v>
      </c>
      <c r="K8" s="77">
        <v>2.9722306760000001E-2</v>
      </c>
      <c r="L8" s="77">
        <v>3.4326360130000004E-2</v>
      </c>
      <c r="M8" s="77">
        <v>3.8174899400000004E-2</v>
      </c>
      <c r="N8" s="77">
        <v>4.214980896E-2</v>
      </c>
      <c r="O8" s="77">
        <v>4.4766379200000005E-2</v>
      </c>
      <c r="P8" s="77">
        <v>4.8990300600000002E-2</v>
      </c>
      <c r="Q8" s="77">
        <v>7.2616203569999996E-2</v>
      </c>
      <c r="R8" s="77">
        <v>7.8570484529999998E-2</v>
      </c>
      <c r="S8" s="77">
        <v>8.4617405480000005E-2</v>
      </c>
      <c r="T8" s="77">
        <v>9.0473573050000006E-2</v>
      </c>
      <c r="U8" s="77">
        <v>9.6270641769999998E-2</v>
      </c>
      <c r="V8" s="77">
        <v>0.10173834793</v>
      </c>
      <c r="W8" s="77">
        <v>0.11034306737999999</v>
      </c>
      <c r="X8" s="77">
        <v>0.13594041634000001</v>
      </c>
      <c r="Y8" s="77">
        <v>0.14848241483999999</v>
      </c>
      <c r="Z8" s="77">
        <v>0.15682426178</v>
      </c>
      <c r="AA8" s="77">
        <v>0.16206238675000001</v>
      </c>
      <c r="AB8" s="77">
        <v>0.17012946408999999</v>
      </c>
      <c r="AC8" s="77">
        <v>0.18027681249999999</v>
      </c>
      <c r="AD8" s="77">
        <v>0.1890077999</v>
      </c>
      <c r="AE8" s="77">
        <v>0.19813669021000002</v>
      </c>
      <c r="AF8" s="77">
        <v>0.20598068529999999</v>
      </c>
      <c r="AG8" s="77">
        <v>0.21274754121999997</v>
      </c>
      <c r="AH8" s="77">
        <v>0.22185852515000001</v>
      </c>
      <c r="AI8" s="77">
        <v>0.23215293266000001</v>
      </c>
      <c r="AJ8" s="77">
        <v>0.24181970037</v>
      </c>
      <c r="AK8" s="77">
        <v>0.25229996569000002</v>
      </c>
      <c r="AL8" s="77">
        <v>0.26259163538000002</v>
      </c>
      <c r="AM8" s="77">
        <v>0.27070799745000002</v>
      </c>
      <c r="AN8" s="77">
        <v>0.28132616858999993</v>
      </c>
      <c r="AO8" s="77">
        <v>0.29164908541000001</v>
      </c>
      <c r="AP8" s="77">
        <v>0.29880335957999998</v>
      </c>
      <c r="AQ8" s="77">
        <v>0.30598854661000002</v>
      </c>
      <c r="AR8" s="77">
        <v>0.31933535524000001</v>
      </c>
      <c r="AS8" s="77">
        <v>0.32963625155999998</v>
      </c>
      <c r="AT8" s="77">
        <v>0.34142047998999997</v>
      </c>
      <c r="AU8" s="77">
        <v>0.35870956068999998</v>
      </c>
      <c r="AV8" s="77">
        <v>0.37548074429</v>
      </c>
      <c r="AW8" s="77">
        <v>0.39139592745000001</v>
      </c>
      <c r="AX8" s="77">
        <v>0.40588018069999998</v>
      </c>
      <c r="AY8" s="77">
        <v>0.41873403486999999</v>
      </c>
      <c r="AZ8" s="77">
        <v>0.43273110026</v>
      </c>
      <c r="BA8" s="77">
        <v>0.44828513973</v>
      </c>
      <c r="BB8" s="77">
        <v>0.46238832414000003</v>
      </c>
      <c r="BC8" s="77">
        <v>0.48303637161000001</v>
      </c>
      <c r="BD8" s="77">
        <v>0.50236913095000002</v>
      </c>
      <c r="BE8" s="77">
        <v>0.51837761014000006</v>
      </c>
      <c r="BF8" s="77">
        <v>0.54011693261000004</v>
      </c>
      <c r="BG8" s="77">
        <v>0.56108808718000003</v>
      </c>
      <c r="BH8" s="77">
        <v>0.57924195341999996</v>
      </c>
      <c r="BI8" s="77">
        <v>0.59505324108000002</v>
      </c>
      <c r="BJ8" s="77">
        <v>0.60978327681</v>
      </c>
      <c r="BK8" s="77">
        <v>0.63663342994000005</v>
      </c>
      <c r="BL8" s="77">
        <v>0.65308222386000003</v>
      </c>
      <c r="BM8" s="77">
        <v>0.67171277158000009</v>
      </c>
      <c r="BN8" s="77">
        <v>0.69444631991999994</v>
      </c>
      <c r="BO8" s="77">
        <v>0.72157016665999996</v>
      </c>
      <c r="BP8" s="77">
        <v>0.74770473288000006</v>
      </c>
      <c r="BQ8" s="77">
        <v>0.77201264101</v>
      </c>
      <c r="BR8" s="77">
        <v>0.80197835826999997</v>
      </c>
      <c r="BS8" s="77">
        <v>0.81292786015000007</v>
      </c>
      <c r="BT8" s="77">
        <v>0.84147474044000004</v>
      </c>
      <c r="BU8" s="77">
        <v>0.85990032703999997</v>
      </c>
      <c r="BV8" s="77">
        <v>0.88866262559000009</v>
      </c>
      <c r="BW8" s="77">
        <v>0.92950503614000002</v>
      </c>
      <c r="BX8" s="77">
        <v>0.96682626948999995</v>
      </c>
      <c r="BY8" s="77">
        <v>0.99018483141000002</v>
      </c>
      <c r="BZ8" s="77">
        <v>1.0206020847999999</v>
      </c>
      <c r="CA8" s="77">
        <v>1.05025008133</v>
      </c>
      <c r="CB8" s="77">
        <v>1.0784847850199999</v>
      </c>
      <c r="CC8" s="77">
        <v>1.1110859401800002</v>
      </c>
      <c r="CD8" s="77">
        <v>1.1417298844200001</v>
      </c>
      <c r="CE8" s="77">
        <v>1.18673160722</v>
      </c>
      <c r="CF8" s="77">
        <v>1.2257990776600003</v>
      </c>
      <c r="CG8" s="77">
        <v>1.2412066913899999</v>
      </c>
      <c r="CH8" s="77">
        <v>1.27717071207</v>
      </c>
      <c r="CI8" s="77">
        <v>1.3028577459100001</v>
      </c>
      <c r="CJ8" s="77">
        <v>1.3124064669200002</v>
      </c>
      <c r="CK8" s="77">
        <v>1.3651877995399999</v>
      </c>
      <c r="CL8" s="77">
        <v>1.3774433067</v>
      </c>
      <c r="CM8" s="77">
        <v>1.4077225447499999</v>
      </c>
      <c r="CN8" s="77">
        <v>1.46279727514</v>
      </c>
      <c r="CO8" s="77">
        <v>1.4950942064799999</v>
      </c>
      <c r="CP8" s="77">
        <v>1.5229227778499999</v>
      </c>
      <c r="CQ8" s="77">
        <v>1.5288706484100001</v>
      </c>
      <c r="CR8" s="77">
        <v>1.56672270895</v>
      </c>
      <c r="CS8" s="77">
        <v>1.60775067855</v>
      </c>
      <c r="CT8" s="77">
        <v>1.6191568413699999</v>
      </c>
      <c r="CU8" s="77">
        <v>1.6602267079100002</v>
      </c>
      <c r="CV8" s="77">
        <v>1.71092364946</v>
      </c>
      <c r="CW8" s="77">
        <v>1.77408356023</v>
      </c>
      <c r="CX8" s="77">
        <v>1.8390882792000001</v>
      </c>
      <c r="CY8" s="77">
        <v>1.8741700193599999</v>
      </c>
      <c r="CZ8" s="77">
        <v>1.9080173573499999</v>
      </c>
      <c r="DA8" s="77">
        <v>1.9313713077699999</v>
      </c>
      <c r="DB8" s="77">
        <v>1.98752456595</v>
      </c>
      <c r="DC8" s="77">
        <v>2.04160261611</v>
      </c>
      <c r="DD8" s="77">
        <v>2.1091468284500001</v>
      </c>
      <c r="DE8" s="77">
        <v>2.1702860552399996</v>
      </c>
      <c r="DF8" s="77">
        <v>2.2277527402100001</v>
      </c>
      <c r="DG8" s="77">
        <v>2.31730130036</v>
      </c>
      <c r="DH8" s="77">
        <v>2.3183671754800002</v>
      </c>
      <c r="DI8" s="77">
        <v>2.3931905683400001</v>
      </c>
      <c r="DJ8" s="77">
        <v>2.4381008180100001</v>
      </c>
      <c r="DK8" s="77">
        <v>2.4743017474899998</v>
      </c>
      <c r="DL8" s="77">
        <v>2.5138793661399998</v>
      </c>
      <c r="DM8" s="77">
        <v>2.5471437314899998</v>
      </c>
      <c r="DN8" s="77">
        <v>2.5995469949000003</v>
      </c>
      <c r="DO8" s="77">
        <v>2.6853586512300001</v>
      </c>
      <c r="DP8" s="77">
        <v>2.7284736059100001</v>
      </c>
      <c r="DQ8" s="77">
        <v>2.7759418524199999</v>
      </c>
      <c r="DR8" s="77">
        <v>2.8140759042199996</v>
      </c>
      <c r="DS8" s="77">
        <v>2.8168881109299999</v>
      </c>
      <c r="DT8" s="77">
        <v>2.8632142717800004</v>
      </c>
      <c r="DU8" s="77">
        <v>2.9245305144799998</v>
      </c>
      <c r="DV8" s="77">
        <v>3.0009446416399999</v>
      </c>
      <c r="DW8" s="77">
        <v>3.0561956906000001</v>
      </c>
      <c r="DX8" s="77">
        <v>3.0875904397</v>
      </c>
      <c r="DY8" s="77">
        <v>3.1548958576300001</v>
      </c>
      <c r="DZ8" s="77">
        <v>3.1238858495900002</v>
      </c>
      <c r="EA8" s="77">
        <v>3.1670135591199999</v>
      </c>
      <c r="EB8" s="77">
        <v>3.2906058492099999</v>
      </c>
      <c r="EC8" s="77">
        <v>3.37248443978</v>
      </c>
      <c r="ED8" s="77">
        <v>3.4556566582500001</v>
      </c>
      <c r="EE8" s="77">
        <v>3.53666893771</v>
      </c>
      <c r="EF8" s="77">
        <v>3.6675835084399999</v>
      </c>
      <c r="EG8" s="77">
        <v>3.7818445170000001</v>
      </c>
      <c r="EH8" s="77">
        <v>3.8697188119999999</v>
      </c>
      <c r="EI8" s="77">
        <v>3.95824055886</v>
      </c>
      <c r="EJ8" s="77">
        <v>4.0123720999000003</v>
      </c>
      <c r="EK8" s="77">
        <v>4.0745965676399996</v>
      </c>
      <c r="EL8" s="77">
        <v>4.15658200828</v>
      </c>
      <c r="EM8" s="77">
        <v>4.2432422902600004</v>
      </c>
      <c r="EN8" s="77">
        <v>4.2509971135900004</v>
      </c>
      <c r="EO8" s="77">
        <v>4.0802272936500001</v>
      </c>
      <c r="EP8" s="77">
        <v>4.2228087351799992</v>
      </c>
      <c r="EQ8" s="77">
        <v>4.4081348251199994</v>
      </c>
      <c r="ER8" s="77">
        <v>4.5078658876300004</v>
      </c>
      <c r="ES8" s="77">
        <v>4.5406751542999997</v>
      </c>
      <c r="ET8" s="77">
        <v>4.6814986976299995</v>
      </c>
      <c r="EU8" s="77">
        <v>4.7861902425100009</v>
      </c>
      <c r="EV8" s="77">
        <v>4.8314531058800005</v>
      </c>
      <c r="EW8" s="77">
        <v>5.0134415564700001</v>
      </c>
      <c r="EX8" s="77">
        <v>5.14942140509</v>
      </c>
      <c r="EY8" s="77">
        <v>5.3321193623500003</v>
      </c>
      <c r="EZ8" s="77">
        <v>5.2789498336699996</v>
      </c>
      <c r="FA8" s="77">
        <v>5.5015035475399996</v>
      </c>
      <c r="FB8" s="77">
        <v>5.5820043099300003</v>
      </c>
      <c r="FC8" s="77">
        <v>5.6626664892200003</v>
      </c>
      <c r="FD8" s="77">
        <v>5.7690171151699996</v>
      </c>
      <c r="FE8" s="77">
        <v>5.8093747614899991</v>
      </c>
      <c r="FF8" s="77">
        <v>5.8846619821299999</v>
      </c>
      <c r="FG8" s="77">
        <v>5.9189388136199996</v>
      </c>
      <c r="FH8" s="77">
        <v>5.9195148294099997</v>
      </c>
      <c r="FI8" s="77">
        <v>5.8721479621199997</v>
      </c>
      <c r="FJ8" s="77">
        <v>6.0806771291099997</v>
      </c>
      <c r="FK8" s="77">
        <v>6.1220998257200003</v>
      </c>
      <c r="FL8" s="77">
        <v>6.0821131102499999</v>
      </c>
      <c r="FM8" s="77">
        <v>6.1737884858199994</v>
      </c>
      <c r="FN8" s="77">
        <v>6.0915798871499991</v>
      </c>
      <c r="FO8" s="77">
        <v>6.0441628112600005</v>
      </c>
      <c r="FP8" s="77">
        <v>5.9785805003999997</v>
      </c>
      <c r="FQ8" s="77">
        <v>6.2317619351999998</v>
      </c>
      <c r="FR8" s="77">
        <v>6.3398457565100008</v>
      </c>
      <c r="FS8" s="77">
        <v>6.1634607798100003</v>
      </c>
      <c r="FT8" s="77">
        <v>6.2004657673099999</v>
      </c>
      <c r="FU8" s="77">
        <v>6.6582999728400001</v>
      </c>
      <c r="FV8" s="77">
        <v>6.7172494363400004</v>
      </c>
      <c r="FW8" s="77">
        <v>7.0292167878599994</v>
      </c>
      <c r="FX8" s="77">
        <v>7.1133722076599994</v>
      </c>
      <c r="FY8" s="77">
        <v>7.3193321234700006</v>
      </c>
      <c r="FZ8" s="77">
        <v>7.4579354114600003</v>
      </c>
      <c r="GA8" s="77">
        <v>7.58093597467</v>
      </c>
      <c r="GB8" s="77">
        <v>7.7914058322600006</v>
      </c>
      <c r="GC8" s="77">
        <v>8.0639090862799989</v>
      </c>
      <c r="GD8" s="77">
        <v>8.1218138089299998</v>
      </c>
      <c r="GE8" s="77">
        <v>8.2924485469399993</v>
      </c>
      <c r="GF8" s="77">
        <v>8.3932852266200015</v>
      </c>
      <c r="GG8" s="77">
        <v>8.6233752687900012</v>
      </c>
      <c r="GH8" s="77">
        <v>9.0283634404599997</v>
      </c>
      <c r="GI8" s="77">
        <v>9.1833883870999991</v>
      </c>
      <c r="GJ8" s="77">
        <v>9.3134629131100013</v>
      </c>
      <c r="GK8" s="77">
        <v>9.6645601516900008</v>
      </c>
      <c r="GL8" s="77">
        <v>9.7280247613299995</v>
      </c>
      <c r="GM8" s="77">
        <v>10.020407924899999</v>
      </c>
      <c r="GN8" s="77">
        <v>10.311309254640001</v>
      </c>
      <c r="GO8" s="77">
        <v>10.58486808869</v>
      </c>
      <c r="GP8" s="77">
        <v>10.732992596979999</v>
      </c>
      <c r="GQ8" s="77">
        <v>10.863325399679999</v>
      </c>
      <c r="GR8" s="77">
        <v>10.91522030164</v>
      </c>
      <c r="GS8" s="77">
        <v>10.822827728690001</v>
      </c>
      <c r="GT8" s="77">
        <v>11.007738725639999</v>
      </c>
    </row>
    <row r="9" spans="1:202">
      <c r="A9" s="7">
        <v>7</v>
      </c>
      <c r="B9" s="12" t="s">
        <v>7</v>
      </c>
      <c r="C9" s="77">
        <v>2.1425236700000003E-3</v>
      </c>
      <c r="D9" s="77">
        <v>4.59599377E-3</v>
      </c>
      <c r="E9" s="77">
        <v>7.5065537900000003E-3</v>
      </c>
      <c r="F9" s="77">
        <v>1.017806187E-2</v>
      </c>
      <c r="G9" s="77">
        <v>1.267150326E-2</v>
      </c>
      <c r="H9" s="77">
        <v>1.493896888E-2</v>
      </c>
      <c r="I9" s="77">
        <v>1.7652224040000001E-2</v>
      </c>
      <c r="J9" s="77">
        <v>2.0641284060000001E-2</v>
      </c>
      <c r="K9" s="77">
        <v>2.3340968910000003E-2</v>
      </c>
      <c r="L9" s="77">
        <v>2.6445170739999999E-2</v>
      </c>
      <c r="M9" s="77">
        <v>2.9430251819999999E-2</v>
      </c>
      <c r="N9" s="77">
        <v>3.2486780659999999E-2</v>
      </c>
      <c r="O9" s="77">
        <v>3.5322796140000001E-2</v>
      </c>
      <c r="P9" s="77">
        <v>3.8396820349999999E-2</v>
      </c>
      <c r="Q9" s="77">
        <v>4.1444298500000004E-2</v>
      </c>
      <c r="R9" s="77">
        <v>4.5007534540000005E-2</v>
      </c>
      <c r="S9" s="77">
        <v>4.8087985409999992E-2</v>
      </c>
      <c r="T9" s="77">
        <v>5.0937569780000004E-2</v>
      </c>
      <c r="U9" s="77">
        <v>5.4109705310000006E-2</v>
      </c>
      <c r="V9" s="77">
        <v>5.7752381130000002E-2</v>
      </c>
      <c r="W9" s="77">
        <v>6.2194519159999996E-2</v>
      </c>
      <c r="X9" s="77">
        <v>6.6342732129999998E-2</v>
      </c>
      <c r="Y9" s="77">
        <v>7.1724912829999987E-2</v>
      </c>
      <c r="Z9" s="77">
        <v>7.5411754169999998E-2</v>
      </c>
      <c r="AA9" s="77">
        <v>7.891758371999999E-2</v>
      </c>
      <c r="AB9" s="77">
        <v>8.2809150670000012E-2</v>
      </c>
      <c r="AC9" s="77">
        <v>8.7520230589999998E-2</v>
      </c>
      <c r="AD9" s="77">
        <v>9.1534172180000012E-2</v>
      </c>
      <c r="AE9" s="77">
        <v>9.566111942000001E-2</v>
      </c>
      <c r="AF9" s="77">
        <v>9.9576622379999993E-2</v>
      </c>
      <c r="AG9" s="77">
        <v>0.10309681838</v>
      </c>
      <c r="AH9" s="77">
        <v>0.10741766334000001</v>
      </c>
      <c r="AI9" s="77">
        <v>0.11158464101</v>
      </c>
      <c r="AJ9" s="77">
        <v>0.11640969164999999</v>
      </c>
      <c r="AK9" s="77">
        <v>0.12158244370999999</v>
      </c>
      <c r="AL9" s="77">
        <v>0.12612834537000001</v>
      </c>
      <c r="AM9" s="77">
        <v>0.13003297232</v>
      </c>
      <c r="AN9" s="77">
        <v>0.13497021757</v>
      </c>
      <c r="AO9" s="77">
        <v>0.14007221564</v>
      </c>
      <c r="AP9" s="77">
        <v>0.14471832344000002</v>
      </c>
      <c r="AQ9" s="77">
        <v>0.14906665676</v>
      </c>
      <c r="AR9" s="77">
        <v>0.15551344481000001</v>
      </c>
      <c r="AS9" s="77">
        <v>0.16095013756000001</v>
      </c>
      <c r="AT9" s="77">
        <v>0.16694671725999999</v>
      </c>
      <c r="AU9" s="77">
        <v>0.17439009620999998</v>
      </c>
      <c r="AV9" s="77">
        <v>0.18216805133000002</v>
      </c>
      <c r="AW9" s="77">
        <v>0.18818649134000001</v>
      </c>
      <c r="AX9" s="77">
        <v>0.19437200068999999</v>
      </c>
      <c r="AY9" s="77">
        <v>0.19961469311999999</v>
      </c>
      <c r="AZ9" s="77">
        <v>0.20699977973</v>
      </c>
      <c r="BA9" s="77">
        <v>0.2156954733</v>
      </c>
      <c r="BB9" s="77">
        <v>0.22403865685999999</v>
      </c>
      <c r="BC9" s="77">
        <v>0.23109193578999998</v>
      </c>
      <c r="BD9" s="77">
        <v>0.23877071516000001</v>
      </c>
      <c r="BE9" s="77">
        <v>0.24597707246000003</v>
      </c>
      <c r="BF9" s="77">
        <v>0.25466402315000003</v>
      </c>
      <c r="BG9" s="77">
        <v>0.26354281615999997</v>
      </c>
      <c r="BH9" s="77">
        <v>0.27205204138</v>
      </c>
      <c r="BI9" s="77">
        <v>0.28003314344000002</v>
      </c>
      <c r="BJ9" s="77">
        <v>0.28893385236000002</v>
      </c>
      <c r="BK9" s="77">
        <v>0.29954573502999993</v>
      </c>
      <c r="BL9" s="77">
        <v>0.30856579736000006</v>
      </c>
      <c r="BM9" s="77">
        <v>0.32854555339999997</v>
      </c>
      <c r="BN9" s="77">
        <v>0.33993939343000001</v>
      </c>
      <c r="BO9" s="77">
        <v>0.35274729493000001</v>
      </c>
      <c r="BP9" s="77">
        <v>0.36540319926999998</v>
      </c>
      <c r="BQ9" s="77">
        <v>0.37773884356999998</v>
      </c>
      <c r="BR9" s="77">
        <v>0.39006692391000003</v>
      </c>
      <c r="BS9" s="77">
        <v>0.39508213457000002</v>
      </c>
      <c r="BT9" s="77">
        <v>0.40713265888999994</v>
      </c>
      <c r="BU9" s="77">
        <v>0.41996652131999995</v>
      </c>
      <c r="BV9" s="77">
        <v>0.43588822469999999</v>
      </c>
      <c r="BW9" s="77">
        <v>0.45610755515000001</v>
      </c>
      <c r="BX9" s="77">
        <v>0.47670790725000001</v>
      </c>
      <c r="BY9" s="77">
        <v>0.48985880882999999</v>
      </c>
      <c r="BZ9" s="77">
        <v>0.50537221022000001</v>
      </c>
      <c r="CA9" s="77">
        <v>0.52167337829999993</v>
      </c>
      <c r="CB9" s="77">
        <v>0.53947724881000003</v>
      </c>
      <c r="CC9" s="77">
        <v>0.55728021857999999</v>
      </c>
      <c r="CD9" s="77">
        <v>0.57210723775999994</v>
      </c>
      <c r="CE9" s="77">
        <v>0.60200420773999996</v>
      </c>
      <c r="CF9" s="77">
        <v>0.62180955739999999</v>
      </c>
      <c r="CG9" s="77">
        <v>0.6297370790800001</v>
      </c>
      <c r="CH9" s="77">
        <v>0.64544306203000001</v>
      </c>
      <c r="CI9" s="77">
        <v>0.65980350530999998</v>
      </c>
      <c r="CJ9" s="77">
        <v>0.66571846916999988</v>
      </c>
      <c r="CK9" s="77">
        <v>0.69201043803999995</v>
      </c>
      <c r="CL9" s="77">
        <v>0.69966248342999993</v>
      </c>
      <c r="CM9" s="77">
        <v>0.71455485740999991</v>
      </c>
      <c r="CN9" s="77">
        <v>0.74324814194000011</v>
      </c>
      <c r="CO9" s="77">
        <v>0.76237300484000003</v>
      </c>
      <c r="CP9" s="77">
        <v>0.77547998495000003</v>
      </c>
      <c r="CQ9" s="77">
        <v>0.78485973797999997</v>
      </c>
      <c r="CR9" s="77">
        <v>0.80632915855999998</v>
      </c>
      <c r="CS9" s="77">
        <v>0.83077778955999992</v>
      </c>
      <c r="CT9" s="77">
        <v>0.84227649794000004</v>
      </c>
      <c r="CU9" s="77">
        <v>0.86706401145000012</v>
      </c>
      <c r="CV9" s="77">
        <v>0.88985981951999993</v>
      </c>
      <c r="CW9" s="77">
        <v>0.92448337208000009</v>
      </c>
      <c r="CX9" s="77">
        <v>0.95675183452000001</v>
      </c>
      <c r="CY9" s="77">
        <v>0.97809125340999992</v>
      </c>
      <c r="CZ9" s="77">
        <v>0.99754900352999998</v>
      </c>
      <c r="DA9" s="77">
        <v>1.01510583315</v>
      </c>
      <c r="DB9" s="77">
        <v>1.0437173796600001</v>
      </c>
      <c r="DC9" s="77">
        <v>1.0682875727600001</v>
      </c>
      <c r="DD9" s="77">
        <v>1.1036128833200001</v>
      </c>
      <c r="DE9" s="77">
        <v>1.13587799573</v>
      </c>
      <c r="DF9" s="77">
        <v>1.16767107953</v>
      </c>
      <c r="DG9" s="77">
        <v>1.2130739473199998</v>
      </c>
      <c r="DH9" s="77">
        <v>1.2197987372299999</v>
      </c>
      <c r="DI9" s="77">
        <v>1.2585453525499999</v>
      </c>
      <c r="DJ9" s="77">
        <v>1.2835351295599999</v>
      </c>
      <c r="DK9" s="77">
        <v>1.3092031202200001</v>
      </c>
      <c r="DL9" s="77">
        <v>1.3299235158699998</v>
      </c>
      <c r="DM9" s="77">
        <v>1.34564884871</v>
      </c>
      <c r="DN9" s="77">
        <v>1.3756286794000001</v>
      </c>
      <c r="DO9" s="77">
        <v>1.42277614147</v>
      </c>
      <c r="DP9" s="77">
        <v>1.45210046731</v>
      </c>
      <c r="DQ9" s="77">
        <v>1.48685786029</v>
      </c>
      <c r="DR9" s="77">
        <v>1.5098139831699999</v>
      </c>
      <c r="DS9" s="77">
        <v>1.51621333729</v>
      </c>
      <c r="DT9" s="77">
        <v>1.54731389418</v>
      </c>
      <c r="DU9" s="77">
        <v>1.5859231167700001</v>
      </c>
      <c r="DV9" s="77">
        <v>1.6326661842400001</v>
      </c>
      <c r="DW9" s="77">
        <v>1.6695895942100001</v>
      </c>
      <c r="DX9" s="77">
        <v>1.69540858783</v>
      </c>
      <c r="DY9" s="77">
        <v>1.74064509129</v>
      </c>
      <c r="DZ9" s="77">
        <v>1.7321579650199999</v>
      </c>
      <c r="EA9" s="77">
        <v>1.75990662578</v>
      </c>
      <c r="EB9" s="77">
        <v>1.8286646692699999</v>
      </c>
      <c r="EC9" s="77">
        <v>1.8795575711600001</v>
      </c>
      <c r="ED9" s="77">
        <v>1.9276333155499998</v>
      </c>
      <c r="EE9" s="77">
        <v>1.9765199538099998</v>
      </c>
      <c r="EF9" s="77">
        <v>2.0452006539999998</v>
      </c>
      <c r="EG9" s="77">
        <v>2.1116099820000001</v>
      </c>
      <c r="EH9" s="77">
        <v>2.159195145</v>
      </c>
      <c r="EI9" s="77">
        <v>2.2164600915799997</v>
      </c>
      <c r="EJ9" s="77">
        <v>2.25166344346</v>
      </c>
      <c r="EK9" s="77">
        <v>2.2940268279400002</v>
      </c>
      <c r="EL9" s="77">
        <v>2.3430047716</v>
      </c>
      <c r="EM9" s="77">
        <v>2.3886703041399997</v>
      </c>
      <c r="EN9" s="77">
        <v>2.3922291475799997</v>
      </c>
      <c r="EO9" s="77">
        <v>2.2966757923499999</v>
      </c>
      <c r="EP9" s="77">
        <v>2.37560663961</v>
      </c>
      <c r="EQ9" s="77">
        <v>2.4925842630199999</v>
      </c>
      <c r="ER9" s="77">
        <v>2.5432277405399999</v>
      </c>
      <c r="ES9" s="77">
        <v>2.5621942064500001</v>
      </c>
      <c r="ET9" s="77">
        <v>2.6564199004099995</v>
      </c>
      <c r="EU9" s="77">
        <v>2.71708694816</v>
      </c>
      <c r="EV9" s="77">
        <v>2.7426627914699999</v>
      </c>
      <c r="EW9" s="77">
        <v>2.8543261576400001</v>
      </c>
      <c r="EX9" s="77">
        <v>2.935153847</v>
      </c>
      <c r="EY9" s="77">
        <v>3.03721315132</v>
      </c>
      <c r="EZ9" s="77">
        <v>3.0247934384400001</v>
      </c>
      <c r="FA9" s="77">
        <v>3.1524960255400001</v>
      </c>
      <c r="FB9" s="77">
        <v>3.2081722685500003</v>
      </c>
      <c r="FC9" s="77">
        <v>3.2635440253499999</v>
      </c>
      <c r="FD9" s="77">
        <v>3.3314580785300003</v>
      </c>
      <c r="FE9" s="77">
        <v>3.3545201800999997</v>
      </c>
      <c r="FF9" s="77">
        <v>3.4007906409799999</v>
      </c>
      <c r="FG9" s="77">
        <v>3.42495248582</v>
      </c>
      <c r="FH9" s="77">
        <v>3.4231690480700006</v>
      </c>
      <c r="FI9" s="77">
        <v>3.3889025397000001</v>
      </c>
      <c r="FJ9" s="77">
        <v>3.5327916170900004</v>
      </c>
      <c r="FK9" s="77">
        <v>3.5631313640700002</v>
      </c>
      <c r="FL9" s="77">
        <v>3.5382510690200002</v>
      </c>
      <c r="FM9" s="77">
        <v>3.5751560982300004</v>
      </c>
      <c r="FN9" s="77">
        <v>3.5615201282600002</v>
      </c>
      <c r="FO9" s="77">
        <v>3.5556818888100001</v>
      </c>
      <c r="FP9" s="77">
        <v>3.5481771797900001</v>
      </c>
      <c r="FQ9" s="77">
        <v>3.6822944820100001</v>
      </c>
      <c r="FR9" s="77">
        <v>3.7478436657500001</v>
      </c>
      <c r="FS9" s="77">
        <v>3.6607306792300003</v>
      </c>
      <c r="FT9" s="77">
        <v>3.7145810601900004</v>
      </c>
      <c r="FU9" s="77">
        <v>3.9717790875899999</v>
      </c>
      <c r="FV9" s="77">
        <v>4.0269672955900004</v>
      </c>
      <c r="FW9" s="77">
        <v>4.18621093365</v>
      </c>
      <c r="FX9" s="77">
        <v>4.27872166573</v>
      </c>
      <c r="FY9" s="77">
        <v>4.3741180829199999</v>
      </c>
      <c r="FZ9" s="77">
        <v>4.4734000054099994</v>
      </c>
      <c r="GA9" s="77">
        <v>4.5754906737600001</v>
      </c>
      <c r="GB9" s="77">
        <v>4.6999548876400006</v>
      </c>
      <c r="GC9" s="77">
        <v>4.8536698930100002</v>
      </c>
      <c r="GD9" s="77">
        <v>4.9120506956099996</v>
      </c>
      <c r="GE9" s="77">
        <v>5.0233219228000001</v>
      </c>
      <c r="GF9" s="77">
        <v>5.0924264252200002</v>
      </c>
      <c r="GG9" s="77">
        <v>5.2321677410299996</v>
      </c>
      <c r="GH9" s="77">
        <v>5.4429216953099999</v>
      </c>
      <c r="GI9" s="77">
        <v>5.5482327644599998</v>
      </c>
      <c r="GJ9" s="77">
        <v>5.6397204326799999</v>
      </c>
      <c r="GK9" s="77">
        <v>5.82696990093</v>
      </c>
      <c r="GL9" s="77">
        <v>5.88521948057</v>
      </c>
      <c r="GM9" s="77">
        <v>6.0768667016100002</v>
      </c>
      <c r="GN9" s="77">
        <v>6.2496800229199998</v>
      </c>
      <c r="GO9" s="77">
        <v>6.4178210541499991</v>
      </c>
      <c r="GP9" s="77">
        <v>6.5196844081899998</v>
      </c>
      <c r="GQ9" s="77">
        <v>6.6093102027599997</v>
      </c>
      <c r="GR9" s="77">
        <v>6.6491964134099995</v>
      </c>
      <c r="GS9" s="77">
        <v>6.6066354663200002</v>
      </c>
      <c r="GT9" s="77">
        <v>6.7390554850799997</v>
      </c>
    </row>
    <row r="10" spans="1:202" s="41" customFormat="1" hidden="1">
      <c r="A10" s="39">
        <v>8</v>
      </c>
      <c r="B10" s="40" t="s">
        <v>8</v>
      </c>
      <c r="C10" s="78">
        <v>4.2248895199999996E-3</v>
      </c>
      <c r="D10" s="78">
        <v>8.9502009999999996E-3</v>
      </c>
      <c r="E10" s="78">
        <v>1.3638555050000001E-2</v>
      </c>
      <c r="F10" s="78">
        <v>1.8958944870000001E-2</v>
      </c>
      <c r="G10" s="78">
        <v>2.410141297E-2</v>
      </c>
      <c r="H10" s="78">
        <v>2.9166501989999996E-2</v>
      </c>
      <c r="I10" s="78">
        <v>3.5151775679999997E-2</v>
      </c>
      <c r="J10" s="78">
        <v>4.097298479E-2</v>
      </c>
      <c r="K10" s="78">
        <v>4.6605535659999996E-2</v>
      </c>
      <c r="L10" s="78">
        <v>5.2652632600000006E-2</v>
      </c>
      <c r="M10" s="78">
        <v>5.8576123500000001E-2</v>
      </c>
      <c r="N10" s="78">
        <v>6.4317117830000006E-2</v>
      </c>
      <c r="O10" s="78">
        <v>6.9615766489999995E-2</v>
      </c>
      <c r="P10" s="78">
        <v>8.4114357049999991E-2</v>
      </c>
      <c r="Q10" s="78">
        <v>9.0897824409999994E-2</v>
      </c>
      <c r="R10" s="78">
        <v>9.7991207119999993E-2</v>
      </c>
      <c r="S10" s="78">
        <v>0.10620160029999999</v>
      </c>
      <c r="T10" s="78">
        <v>0.11294447192</v>
      </c>
      <c r="U10" s="78">
        <v>0.12032686075</v>
      </c>
      <c r="V10" s="78">
        <v>0.12713777140999999</v>
      </c>
      <c r="W10" s="78">
        <v>0.13486107113000001</v>
      </c>
      <c r="X10" s="78">
        <v>0.14568319958000001</v>
      </c>
      <c r="Y10" s="78">
        <v>0.15919889421000002</v>
      </c>
      <c r="Z10" s="78">
        <v>0.17061864949</v>
      </c>
      <c r="AA10" s="78">
        <v>0.17527893027999999</v>
      </c>
      <c r="AB10" s="78">
        <v>0.18248466871999999</v>
      </c>
      <c r="AC10" s="78">
        <v>0.19235274318999998</v>
      </c>
      <c r="AD10" s="78">
        <v>0.20086788577</v>
      </c>
      <c r="AE10" s="78">
        <v>0.21032381878</v>
      </c>
      <c r="AF10" s="78">
        <v>0.21948578827000001</v>
      </c>
      <c r="AG10" s="78">
        <v>0.22756596538999999</v>
      </c>
      <c r="AH10" s="78">
        <v>0.23749213815</v>
      </c>
      <c r="AI10" s="78">
        <v>0.24613078148</v>
      </c>
      <c r="AJ10" s="78">
        <v>0.25778197131999997</v>
      </c>
      <c r="AK10" s="78">
        <v>0.26838495143000002</v>
      </c>
      <c r="AL10" s="78">
        <v>0.27843104706000005</v>
      </c>
      <c r="AM10" s="78">
        <v>0.28617702675000001</v>
      </c>
      <c r="AN10" s="78">
        <v>0.29706842941</v>
      </c>
      <c r="AO10" s="78">
        <v>0.30775498117</v>
      </c>
      <c r="AP10" s="78">
        <v>0.31443592530000003</v>
      </c>
      <c r="AQ10" s="78">
        <v>0.32192679781</v>
      </c>
      <c r="AR10" s="78">
        <v>0.33568607497000003</v>
      </c>
      <c r="AS10" s="78">
        <v>0.34637635680000001</v>
      </c>
      <c r="AT10" s="78">
        <v>0.35852526811000002</v>
      </c>
      <c r="AU10" s="78">
        <v>0.37536439532999999</v>
      </c>
      <c r="AV10" s="78">
        <v>0.39174587634000002</v>
      </c>
      <c r="AW10" s="78">
        <v>0.40789323925000004</v>
      </c>
      <c r="AX10" s="78">
        <v>0.42119013592999999</v>
      </c>
      <c r="AY10" s="78">
        <v>0.43040424804000005</v>
      </c>
      <c r="AZ10" s="78">
        <v>0.44582565041000005</v>
      </c>
      <c r="BA10" s="78">
        <v>0.46187555263000002</v>
      </c>
      <c r="BB10" s="78">
        <v>0.47721011261000001</v>
      </c>
      <c r="BC10" s="78">
        <v>0.49222323468999996</v>
      </c>
      <c r="BD10" s="78">
        <v>0.50812266333</v>
      </c>
      <c r="BE10" s="78">
        <v>0.52199638668000004</v>
      </c>
      <c r="BF10" s="78">
        <v>0.53928901508000004</v>
      </c>
      <c r="BG10" s="78">
        <v>0.56032409436999997</v>
      </c>
      <c r="BH10" s="78">
        <v>0.57815113925000006</v>
      </c>
      <c r="BI10" s="78">
        <v>0.59338359119000006</v>
      </c>
      <c r="BJ10" s="78">
        <v>0.60772270821000007</v>
      </c>
      <c r="BK10" s="78">
        <v>0.62895739709000009</v>
      </c>
      <c r="BL10" s="78">
        <v>0.64321468394000014</v>
      </c>
      <c r="BM10" s="78">
        <v>0.67889122922</v>
      </c>
      <c r="BN10" s="78">
        <v>0.70143655190999998</v>
      </c>
      <c r="BO10" s="78">
        <v>0.72475556644000005</v>
      </c>
      <c r="BP10" s="78">
        <v>0.74807311948999999</v>
      </c>
      <c r="BQ10" s="78">
        <v>0.76727489708000007</v>
      </c>
      <c r="BR10" s="78">
        <v>0.78969118215</v>
      </c>
      <c r="BS10" s="78">
        <v>0.80560406544000007</v>
      </c>
      <c r="BT10" s="78">
        <v>0.82366391255999993</v>
      </c>
      <c r="BU10" s="78">
        <v>0.84445542022000009</v>
      </c>
      <c r="BV10" s="78">
        <v>0.87068200580999999</v>
      </c>
      <c r="BW10" s="78">
        <v>0.91075062827999997</v>
      </c>
      <c r="BX10" s="78">
        <v>0.94708102101000002</v>
      </c>
      <c r="BY10" s="78">
        <v>0.97390419407000006</v>
      </c>
      <c r="BZ10" s="78">
        <v>0.99883788086000003</v>
      </c>
      <c r="CA10" s="78">
        <v>1.0185511679200001</v>
      </c>
      <c r="CB10" s="79" t="s">
        <v>9</v>
      </c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</row>
    <row r="11" spans="1:202" s="41" customFormat="1" hidden="1">
      <c r="A11" s="39">
        <v>9</v>
      </c>
      <c r="B11" s="40" t="s">
        <v>10</v>
      </c>
      <c r="C11" s="78">
        <v>5.8589537800000004E-3</v>
      </c>
      <c r="D11" s="78">
        <v>1.2396599999999999E-2</v>
      </c>
      <c r="E11" s="78">
        <v>1.874987882E-2</v>
      </c>
      <c r="F11" s="78">
        <v>2.6237146969999996E-2</v>
      </c>
      <c r="G11" s="78">
        <v>3.3732873499999996E-2</v>
      </c>
      <c r="H11" s="78">
        <v>4.0887577340000009E-2</v>
      </c>
      <c r="I11" s="78">
        <v>4.8668051320000003E-2</v>
      </c>
      <c r="J11" s="78">
        <v>5.5936590899999999E-2</v>
      </c>
      <c r="K11" s="78">
        <v>6.3696197159999995E-2</v>
      </c>
      <c r="L11" s="78">
        <v>7.2196425500000008E-2</v>
      </c>
      <c r="M11" s="78">
        <v>8.0475233489999992E-2</v>
      </c>
      <c r="N11" s="78">
        <v>8.9154332840000003E-2</v>
      </c>
      <c r="O11" s="78">
        <v>9.6365557140000002E-2</v>
      </c>
      <c r="P11" s="78">
        <v>0.10479790563999999</v>
      </c>
      <c r="Q11" s="78">
        <v>0.11301938234</v>
      </c>
      <c r="R11" s="78">
        <v>0.12152758258</v>
      </c>
      <c r="S11" s="78">
        <v>0.13081033428</v>
      </c>
      <c r="T11" s="78">
        <v>0.14010643452000002</v>
      </c>
      <c r="U11" s="78">
        <v>0.14875702731999998</v>
      </c>
      <c r="V11" s="78">
        <v>0.15834347066000001</v>
      </c>
      <c r="W11" s="78">
        <v>0.16633019005999999</v>
      </c>
      <c r="X11" s="78">
        <v>0.18269721946</v>
      </c>
      <c r="Y11" s="78">
        <v>0.19421132718</v>
      </c>
      <c r="Z11" s="78">
        <v>0.20449785096000003</v>
      </c>
      <c r="AA11" s="78">
        <v>0.21365897906</v>
      </c>
      <c r="AB11" s="78">
        <v>0.22362846163999997</v>
      </c>
      <c r="AC11" s="78">
        <v>0.23463250430000002</v>
      </c>
      <c r="AD11" s="78">
        <v>0.24461729443000002</v>
      </c>
      <c r="AE11" s="78">
        <v>0.25601766772999995</v>
      </c>
      <c r="AF11" s="78">
        <v>0.26575279256000001</v>
      </c>
      <c r="AG11" s="78">
        <v>0.27301672702999996</v>
      </c>
      <c r="AH11" s="78">
        <v>0.28474411877</v>
      </c>
      <c r="AI11" s="78">
        <v>0.29710066923</v>
      </c>
      <c r="AJ11" s="78">
        <v>0.30955022029000001</v>
      </c>
      <c r="AK11" s="78">
        <v>0.32493322098000005</v>
      </c>
      <c r="AL11" s="78">
        <v>0.33622752137</v>
      </c>
      <c r="AM11" s="78">
        <v>0.34479843337999999</v>
      </c>
      <c r="AN11" s="78">
        <v>0.357286041</v>
      </c>
      <c r="AO11" s="78">
        <v>0.37003907866000002</v>
      </c>
      <c r="AP11" s="78">
        <v>0.37843168082</v>
      </c>
      <c r="AQ11" s="78">
        <v>0.38816138485000007</v>
      </c>
      <c r="AR11" s="78">
        <v>0.40350524000999999</v>
      </c>
      <c r="AS11" s="78">
        <v>0.41717926544</v>
      </c>
      <c r="AT11" s="78">
        <v>0.43249001045000002</v>
      </c>
      <c r="AU11" s="78">
        <v>0.45292719633999995</v>
      </c>
      <c r="AV11" s="78">
        <v>0.47340024122000007</v>
      </c>
      <c r="AW11" s="78">
        <v>0.49158626156000002</v>
      </c>
      <c r="AX11" s="78">
        <v>0.50713122767000007</v>
      </c>
      <c r="AY11" s="78">
        <v>0.52310327469000006</v>
      </c>
      <c r="AZ11" s="78">
        <v>0.54088041727999991</v>
      </c>
      <c r="BA11" s="78">
        <v>0.56046601616000002</v>
      </c>
      <c r="BB11" s="78">
        <v>0.58243523721000012</v>
      </c>
      <c r="BC11" s="78">
        <v>0.60096621177999998</v>
      </c>
      <c r="BD11" s="78">
        <v>0.62324532344000005</v>
      </c>
      <c r="BE11" s="78">
        <v>0.63944297968999997</v>
      </c>
      <c r="BF11" s="78">
        <v>0.66296179476999995</v>
      </c>
      <c r="BG11" s="78">
        <v>0.68510368565000002</v>
      </c>
      <c r="BH11" s="79" t="s">
        <v>9</v>
      </c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</row>
    <row r="12" spans="1:202" s="43" customFormat="1" hidden="1">
      <c r="A12" s="39">
        <v>10</v>
      </c>
      <c r="B12" s="42" t="s">
        <v>11</v>
      </c>
      <c r="C12" s="78">
        <v>1.0155359699999999E-3</v>
      </c>
      <c r="D12" s="78">
        <v>2.145685E-3</v>
      </c>
      <c r="E12" s="78">
        <v>3.2605654999999997E-3</v>
      </c>
      <c r="F12" s="78">
        <v>4.5167079199999998E-3</v>
      </c>
      <c r="G12" s="78">
        <v>5.7381385400000007E-3</v>
      </c>
      <c r="H12" s="78">
        <v>6.9724198600000006E-3</v>
      </c>
      <c r="I12" s="78">
        <v>8.2273092599999993E-3</v>
      </c>
      <c r="J12" s="78">
        <v>9.7833555099999994E-3</v>
      </c>
      <c r="K12" s="78">
        <v>1.1113658839999999E-2</v>
      </c>
      <c r="L12" s="78">
        <v>1.2533542890000001E-2</v>
      </c>
      <c r="M12" s="78">
        <v>1.391724926E-2</v>
      </c>
      <c r="N12" s="78">
        <v>1.5315157039999999E-2</v>
      </c>
      <c r="O12" s="78">
        <v>1.6333202559999999E-2</v>
      </c>
      <c r="P12" s="78">
        <v>1.7643861980000002E-2</v>
      </c>
      <c r="Q12" s="79" t="s">
        <v>9</v>
      </c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</row>
    <row r="13" spans="1:202" s="43" customFormat="1" hidden="1">
      <c r="A13" s="39">
        <v>11</v>
      </c>
      <c r="B13" s="42" t="s">
        <v>12</v>
      </c>
      <c r="C13" s="78">
        <v>4.6582321999999996E-4</v>
      </c>
      <c r="D13" s="78">
        <v>1.0954020000000001E-3</v>
      </c>
      <c r="E13" s="78">
        <v>1.6058303799999997E-3</v>
      </c>
      <c r="F13" s="78">
        <v>2.2643619199999997E-3</v>
      </c>
      <c r="G13" s="78">
        <v>2.79917448E-3</v>
      </c>
      <c r="H13" s="78">
        <v>3.3313320800000003E-3</v>
      </c>
      <c r="I13" s="78">
        <v>3.9038969199999998E-3</v>
      </c>
      <c r="J13" s="78">
        <v>4.4953515399999994E-3</v>
      </c>
      <c r="K13" s="78">
        <v>5.0918004200000005E-3</v>
      </c>
      <c r="L13" s="78">
        <v>5.7667681799999995E-3</v>
      </c>
      <c r="M13" s="78">
        <v>6.3934282500000003E-3</v>
      </c>
      <c r="N13" s="78">
        <v>7.0247608499999998E-3</v>
      </c>
      <c r="O13" s="78">
        <v>7.5538087300000001E-3</v>
      </c>
      <c r="P13" s="79" t="s">
        <v>9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</row>
    <row r="14" spans="1:202" s="43" customFormat="1" hidden="1">
      <c r="A14" s="39">
        <v>12</v>
      </c>
      <c r="B14" s="42" t="s">
        <v>13</v>
      </c>
      <c r="C14" s="78">
        <v>4.0024811999999998E-4</v>
      </c>
      <c r="D14" s="78">
        <v>8.4899637999999997E-4</v>
      </c>
      <c r="E14" s="78">
        <v>1.263866E-3</v>
      </c>
      <c r="F14" s="78">
        <v>1.7589969E-3</v>
      </c>
      <c r="G14" s="78">
        <v>2.1855087899999999E-3</v>
      </c>
      <c r="H14" s="78">
        <v>2.6186764399999999E-3</v>
      </c>
      <c r="I14" s="78">
        <v>3.0568821099999995E-3</v>
      </c>
      <c r="J14" s="78">
        <v>3.5179726900000001E-3</v>
      </c>
      <c r="K14" s="78">
        <v>3.9496772400000003E-3</v>
      </c>
      <c r="L14" s="78">
        <v>4.4555242899999995E-3</v>
      </c>
      <c r="M14" s="78">
        <v>4.9350158600000001E-3</v>
      </c>
      <c r="N14" s="78">
        <v>5.4177422199999997E-3</v>
      </c>
      <c r="O14" s="78">
        <v>5.8455180999999997E-3</v>
      </c>
      <c r="P14" s="78">
        <v>6.3600561300000006E-3</v>
      </c>
      <c r="Q14" s="78">
        <v>6.8580139500000002E-3</v>
      </c>
      <c r="R14" s="78">
        <v>7.3389846500000007E-3</v>
      </c>
      <c r="S14" s="78">
        <v>7.8310809699999994E-3</v>
      </c>
      <c r="T14" s="78">
        <v>8.2963319100000012E-3</v>
      </c>
      <c r="U14" s="78">
        <v>8.7790940100000003E-3</v>
      </c>
      <c r="V14" s="78">
        <v>9.2342586300000005E-3</v>
      </c>
      <c r="W14" s="78">
        <v>9.4936352500000001E-3</v>
      </c>
      <c r="X14" s="79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</row>
    <row r="15" spans="1:202" s="43" customFormat="1" hidden="1">
      <c r="A15" s="39">
        <v>13</v>
      </c>
      <c r="B15" s="42" t="s">
        <v>14</v>
      </c>
      <c r="C15" s="78">
        <v>2.3006564999999998E-4</v>
      </c>
      <c r="D15" s="78">
        <v>4.9631272E-4</v>
      </c>
      <c r="E15" s="78">
        <v>7.5302381999999988E-4</v>
      </c>
      <c r="F15" s="78">
        <v>1.05108604E-3</v>
      </c>
      <c r="G15" s="78">
        <v>1.32387243E-3</v>
      </c>
      <c r="H15" s="78">
        <v>1.57176676E-3</v>
      </c>
      <c r="I15" s="78">
        <v>1.8554063600000001E-3</v>
      </c>
      <c r="J15" s="78">
        <v>2.1496362799999997E-3</v>
      </c>
      <c r="K15" s="78">
        <v>2.4640859899999999E-3</v>
      </c>
      <c r="L15" s="78">
        <v>2.7897802299999999E-3</v>
      </c>
      <c r="M15" s="78">
        <v>3.1275767300000001E-3</v>
      </c>
      <c r="N15" s="78">
        <v>3.4995732400000001E-3</v>
      </c>
      <c r="O15" s="78">
        <v>3.8597507200000001E-3</v>
      </c>
      <c r="P15" s="78">
        <v>4.1995483799999993E-3</v>
      </c>
      <c r="Q15" s="78">
        <v>4.556904599999999E-3</v>
      </c>
      <c r="R15" s="78">
        <v>4.9076968700000004E-3</v>
      </c>
      <c r="S15" s="78">
        <v>5.3340823899999997E-3</v>
      </c>
      <c r="T15" s="78">
        <v>5.6295529699999999E-3</v>
      </c>
      <c r="U15" s="78">
        <v>5.9960310999999994E-3</v>
      </c>
      <c r="V15" s="78">
        <v>6.4352726199999998E-3</v>
      </c>
      <c r="W15" s="78">
        <v>6.8314132900000003E-3</v>
      </c>
      <c r="X15" s="79" t="s">
        <v>9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</row>
    <row r="16" spans="1:202" s="41" customFormat="1" hidden="1">
      <c r="A16" s="39">
        <v>14</v>
      </c>
      <c r="B16" s="42" t="s">
        <v>15</v>
      </c>
      <c r="C16" s="78">
        <v>1.2737204E-4</v>
      </c>
      <c r="D16" s="78">
        <v>2.7089699999999998E-4</v>
      </c>
      <c r="E16" s="78">
        <v>4.1321963000000002E-4</v>
      </c>
      <c r="F16" s="78">
        <v>5.7819487999999993E-4</v>
      </c>
      <c r="G16" s="78">
        <v>7.3979584000000002E-4</v>
      </c>
      <c r="H16" s="78">
        <v>8.9939877E-4</v>
      </c>
      <c r="I16" s="78">
        <v>1.05379976E-3</v>
      </c>
      <c r="J16" s="78">
        <v>1.2269146899999998E-3</v>
      </c>
      <c r="K16" s="78">
        <v>1.39330101E-3</v>
      </c>
      <c r="L16" s="78">
        <v>1.56853127E-3</v>
      </c>
      <c r="M16" s="78">
        <v>1.7397331599999998E-3</v>
      </c>
      <c r="N16" s="78">
        <v>1.9128772099999999E-3</v>
      </c>
      <c r="O16" s="78">
        <v>2.0405610900000003E-3</v>
      </c>
      <c r="P16" s="78">
        <v>2.2165198199999999E-3</v>
      </c>
      <c r="Q16" s="78">
        <v>2.3890720399999997E-3</v>
      </c>
      <c r="R16" s="78">
        <v>2.53386678E-3</v>
      </c>
      <c r="S16" s="78">
        <v>2.7024399199999998E-3</v>
      </c>
      <c r="T16" s="78">
        <v>2.8669771200000001E-3</v>
      </c>
      <c r="U16" s="78">
        <v>3.0313729300000002E-3</v>
      </c>
      <c r="V16" s="78">
        <v>3.1955523500000003E-3</v>
      </c>
      <c r="W16" s="78">
        <v>3.35537497E-3</v>
      </c>
      <c r="X16" s="78">
        <v>3.5258168299999999E-3</v>
      </c>
      <c r="Y16" s="78">
        <v>3.7710346700000003E-3</v>
      </c>
      <c r="Z16" s="79" t="s">
        <v>9</v>
      </c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</row>
    <row r="17" spans="1:203">
      <c r="A17" s="88" t="s">
        <v>21</v>
      </c>
      <c r="B17" s="88"/>
      <c r="C17" s="80">
        <f>SUM(C3:C16)</f>
        <v>8.6447017349999974E-2</v>
      </c>
      <c r="D17" s="80">
        <f t="shared" ref="D17:BO17" si="0">SUM(D3:D16)</f>
        <v>0.18712016672000001</v>
      </c>
      <c r="E17" s="80">
        <f t="shared" si="0"/>
        <v>0.28523343381000005</v>
      </c>
      <c r="F17" s="80">
        <f t="shared" si="0"/>
        <v>0.39381046369999995</v>
      </c>
      <c r="G17" s="80">
        <f t="shared" si="0"/>
        <v>0.49831216089999997</v>
      </c>
      <c r="H17" s="80">
        <f t="shared" si="0"/>
        <v>0.59845629217000018</v>
      </c>
      <c r="I17" s="80">
        <f t="shared" si="0"/>
        <v>0.7157202882899999</v>
      </c>
      <c r="J17" s="80">
        <f t="shared" si="0"/>
        <v>0.83189555269000004</v>
      </c>
      <c r="K17" s="80">
        <f t="shared" si="0"/>
        <v>0.94960289621000016</v>
      </c>
      <c r="L17" s="80">
        <f t="shared" si="0"/>
        <v>1.07646172017</v>
      </c>
      <c r="M17" s="80">
        <f t="shared" si="0"/>
        <v>1.2022112295999998</v>
      </c>
      <c r="N17" s="80">
        <f t="shared" si="0"/>
        <v>1.3306927423800001</v>
      </c>
      <c r="O17" s="80">
        <f t="shared" si="0"/>
        <v>1.4372251240799996</v>
      </c>
      <c r="P17" s="80">
        <f t="shared" si="0"/>
        <v>1.5735547817599997</v>
      </c>
      <c r="Q17" s="80">
        <f t="shared" si="0"/>
        <v>1.7053155554200001</v>
      </c>
      <c r="R17" s="80">
        <f t="shared" si="0"/>
        <v>1.8505105340400001</v>
      </c>
      <c r="S17" s="80">
        <f t="shared" si="0"/>
        <v>1.99586170394</v>
      </c>
      <c r="T17" s="80">
        <f t="shared" si="0"/>
        <v>2.1165798104799998</v>
      </c>
      <c r="U17" s="80">
        <f t="shared" si="0"/>
        <v>2.2513984652099999</v>
      </c>
      <c r="V17" s="80">
        <f t="shared" si="0"/>
        <v>2.3843853984999996</v>
      </c>
      <c r="W17" s="80">
        <f t="shared" si="0"/>
        <v>2.5376763744500002</v>
      </c>
      <c r="X17" s="80">
        <f t="shared" si="0"/>
        <v>2.7258484053999998</v>
      </c>
      <c r="Y17" s="80">
        <f t="shared" si="0"/>
        <v>2.967181977270001</v>
      </c>
      <c r="Z17" s="80">
        <f t="shared" si="0"/>
        <v>3.1445386808900011</v>
      </c>
      <c r="AA17" s="80">
        <f t="shared" si="0"/>
        <v>3.2363299265700003</v>
      </c>
      <c r="AB17" s="80">
        <f t="shared" si="0"/>
        <v>3.3793930936500001</v>
      </c>
      <c r="AC17" s="80">
        <f t="shared" si="0"/>
        <v>3.5568305159699993</v>
      </c>
      <c r="AD17" s="80">
        <f t="shared" si="0"/>
        <v>3.7076066822600007</v>
      </c>
      <c r="AE17" s="80">
        <f t="shared" si="0"/>
        <v>3.8845511032999998</v>
      </c>
      <c r="AF17" s="80">
        <f t="shared" si="0"/>
        <v>4.0307351680099996</v>
      </c>
      <c r="AG17" s="80">
        <f t="shared" si="0"/>
        <v>4.1523673476400011</v>
      </c>
      <c r="AH17" s="80">
        <f t="shared" si="0"/>
        <v>4.33191074406</v>
      </c>
      <c r="AI17" s="80">
        <f t="shared" si="0"/>
        <v>4.5019871615899998</v>
      </c>
      <c r="AJ17" s="80">
        <f t="shared" si="0"/>
        <v>4.6828829525800009</v>
      </c>
      <c r="AK17" s="80">
        <f t="shared" si="0"/>
        <v>4.8846462282600003</v>
      </c>
      <c r="AL17" s="80">
        <f t="shared" si="0"/>
        <v>5.0593370255699988</v>
      </c>
      <c r="AM17" s="80">
        <f t="shared" si="0"/>
        <v>5.1847356187899996</v>
      </c>
      <c r="AN17" s="80">
        <f t="shared" si="0"/>
        <v>5.3738448071800002</v>
      </c>
      <c r="AO17" s="80">
        <f t="shared" si="0"/>
        <v>5.5504888387299989</v>
      </c>
      <c r="AP17" s="80">
        <f t="shared" si="0"/>
        <v>5.670349196420001</v>
      </c>
      <c r="AQ17" s="80">
        <f t="shared" si="0"/>
        <v>5.7995289741399985</v>
      </c>
      <c r="AR17" s="80">
        <f t="shared" si="0"/>
        <v>6.03558402106</v>
      </c>
      <c r="AS17" s="80">
        <f t="shared" si="0"/>
        <v>6.2068012528099992</v>
      </c>
      <c r="AT17" s="80">
        <f t="shared" si="0"/>
        <v>6.4163610733700001</v>
      </c>
      <c r="AU17" s="80">
        <f t="shared" si="0"/>
        <v>6.7190554751800002</v>
      </c>
      <c r="AV17" s="80">
        <f t="shared" si="0"/>
        <v>7.0067303666500012</v>
      </c>
      <c r="AW17" s="80">
        <f t="shared" si="0"/>
        <v>7.2639614005099995</v>
      </c>
      <c r="AX17" s="80">
        <f t="shared" si="0"/>
        <v>7.5015729055699989</v>
      </c>
      <c r="AY17" s="80">
        <f t="shared" si="0"/>
        <v>7.6677264306900002</v>
      </c>
      <c r="AZ17" s="80">
        <f t="shared" si="0"/>
        <v>7.9207015359199993</v>
      </c>
      <c r="BA17" s="80">
        <f t="shared" si="0"/>
        <v>8.21083330045</v>
      </c>
      <c r="BB17" s="80">
        <f t="shared" si="0"/>
        <v>8.49343280165</v>
      </c>
      <c r="BC17" s="80">
        <f t="shared" si="0"/>
        <v>8.76258756997</v>
      </c>
      <c r="BD17" s="80">
        <f t="shared" si="0"/>
        <v>9.0495558762900004</v>
      </c>
      <c r="BE17" s="80">
        <f t="shared" si="0"/>
        <v>9.2927018842699987</v>
      </c>
      <c r="BF17" s="80">
        <f t="shared" si="0"/>
        <v>9.6372781109099996</v>
      </c>
      <c r="BG17" s="80">
        <f t="shared" si="0"/>
        <v>9.9876627813900001</v>
      </c>
      <c r="BH17" s="80">
        <f t="shared" si="0"/>
        <v>10.279073958190001</v>
      </c>
      <c r="BI17" s="80">
        <f t="shared" si="0"/>
        <v>10.543604247650002</v>
      </c>
      <c r="BJ17" s="80">
        <f t="shared" si="0"/>
        <v>10.844308144169998</v>
      </c>
      <c r="BK17" s="80">
        <f t="shared" si="0"/>
        <v>11.26580960642</v>
      </c>
      <c r="BL17" s="80">
        <f t="shared" si="0"/>
        <v>11.536340880940001</v>
      </c>
      <c r="BM17" s="80">
        <f t="shared" si="0"/>
        <v>11.961765423829998</v>
      </c>
      <c r="BN17" s="80">
        <f t="shared" si="0"/>
        <v>12.343715300590002</v>
      </c>
      <c r="BO17" s="80">
        <f t="shared" si="0"/>
        <v>12.758098713920001</v>
      </c>
      <c r="BP17" s="80">
        <f t="shared" ref="BP17:EA17" si="1">SUM(BP3:BP16)</f>
        <v>13.17237030347</v>
      </c>
      <c r="BQ17" s="80">
        <f t="shared" si="1"/>
        <v>13.557548974120001</v>
      </c>
      <c r="BR17" s="80">
        <f t="shared" si="1"/>
        <v>13.93913666303</v>
      </c>
      <c r="BS17" s="80">
        <f t="shared" si="1"/>
        <v>14.165324936580001</v>
      </c>
      <c r="BT17" s="80">
        <f t="shared" si="1"/>
        <v>14.513388195520001</v>
      </c>
      <c r="BU17" s="80">
        <f t="shared" si="1"/>
        <v>14.83864774445</v>
      </c>
      <c r="BV17" s="80">
        <f t="shared" si="1"/>
        <v>15.289622266049999</v>
      </c>
      <c r="BW17" s="80">
        <f t="shared" si="1"/>
        <v>15.931504197199999</v>
      </c>
      <c r="BX17" s="80">
        <f t="shared" si="1"/>
        <v>16.543657487370002</v>
      </c>
      <c r="BY17" s="80">
        <f t="shared" si="1"/>
        <v>16.902854174230001</v>
      </c>
      <c r="BZ17" s="80">
        <f t="shared" si="1"/>
        <v>17.351633609559997</v>
      </c>
      <c r="CA17" s="80">
        <f t="shared" si="1"/>
        <v>17.775368456069998</v>
      </c>
      <c r="CB17" s="80">
        <f t="shared" si="1"/>
        <v>18.251615710239999</v>
      </c>
      <c r="CC17" s="80">
        <f t="shared" si="1"/>
        <v>18.704317603340002</v>
      </c>
      <c r="CD17" s="80">
        <f t="shared" si="1"/>
        <v>19.117601083819999</v>
      </c>
      <c r="CE17" s="80">
        <f t="shared" si="1"/>
        <v>19.775846078449998</v>
      </c>
      <c r="CF17" s="80">
        <f t="shared" si="1"/>
        <v>20.323122420999994</v>
      </c>
      <c r="CG17" s="80">
        <f t="shared" si="1"/>
        <v>20.583791216200002</v>
      </c>
      <c r="CH17" s="80">
        <f t="shared" si="1"/>
        <v>21.15474568694</v>
      </c>
      <c r="CI17" s="80">
        <f t="shared" si="1"/>
        <v>21.521529134689999</v>
      </c>
      <c r="CJ17" s="80">
        <f t="shared" si="1"/>
        <v>21.677893563499996</v>
      </c>
      <c r="CK17" s="80">
        <f t="shared" si="1"/>
        <v>22.513191298599999</v>
      </c>
      <c r="CL17" s="80">
        <f t="shared" si="1"/>
        <v>22.617769946080006</v>
      </c>
      <c r="CM17" s="80">
        <f t="shared" si="1"/>
        <v>23.074203348040001</v>
      </c>
      <c r="CN17" s="80">
        <f t="shared" si="1"/>
        <v>23.865324404770003</v>
      </c>
      <c r="CO17" s="80">
        <f t="shared" si="1"/>
        <v>24.28385506119</v>
      </c>
      <c r="CP17" s="80">
        <f t="shared" si="1"/>
        <v>24.673586677499998</v>
      </c>
      <c r="CQ17" s="80">
        <f t="shared" si="1"/>
        <v>24.76412455334</v>
      </c>
      <c r="CR17" s="80">
        <f t="shared" si="1"/>
        <v>25.328031705840001</v>
      </c>
      <c r="CS17" s="80">
        <f t="shared" si="1"/>
        <v>26.060099999820004</v>
      </c>
      <c r="CT17" s="80">
        <f t="shared" si="1"/>
        <v>26.28650551946</v>
      </c>
      <c r="CU17" s="80">
        <f t="shared" si="1"/>
        <v>26.899687614899999</v>
      </c>
      <c r="CV17" s="80">
        <f t="shared" si="1"/>
        <v>27.578544270290003</v>
      </c>
      <c r="CW17" s="80">
        <f t="shared" si="1"/>
        <v>28.515993694370003</v>
      </c>
      <c r="CX17" s="80">
        <f t="shared" si="1"/>
        <v>29.437783849749998</v>
      </c>
      <c r="CY17" s="80">
        <f t="shared" si="1"/>
        <v>29.928760174059999</v>
      </c>
      <c r="CZ17" s="80">
        <f t="shared" si="1"/>
        <v>30.342065839950003</v>
      </c>
      <c r="DA17" s="80">
        <f t="shared" si="1"/>
        <v>30.705135343889992</v>
      </c>
      <c r="DB17" s="80">
        <f t="shared" si="1"/>
        <v>31.465939192739999</v>
      </c>
      <c r="DC17" s="80">
        <f t="shared" si="1"/>
        <v>32.157442603620005</v>
      </c>
      <c r="DD17" s="80">
        <f t="shared" si="1"/>
        <v>33.159975305479996</v>
      </c>
      <c r="DE17" s="80">
        <f t="shared" si="1"/>
        <v>33.949323895470002</v>
      </c>
      <c r="DF17" s="80">
        <f t="shared" si="1"/>
        <v>34.737231831620001</v>
      </c>
      <c r="DG17" s="80">
        <f t="shared" si="1"/>
        <v>36.085513357779995</v>
      </c>
      <c r="DH17" s="80">
        <f t="shared" si="1"/>
        <v>36.06181347183</v>
      </c>
      <c r="DI17" s="80">
        <f t="shared" si="1"/>
        <v>37.178443695910005</v>
      </c>
      <c r="DJ17" s="80">
        <f t="shared" si="1"/>
        <v>37.708139542749997</v>
      </c>
      <c r="DK17" s="80">
        <f t="shared" si="1"/>
        <v>38.167387185730007</v>
      </c>
      <c r="DL17" s="80">
        <f t="shared" si="1"/>
        <v>38.644766436650002</v>
      </c>
      <c r="DM17" s="80">
        <f t="shared" si="1"/>
        <v>38.990172115239993</v>
      </c>
      <c r="DN17" s="80">
        <f t="shared" si="1"/>
        <v>39.741215611130009</v>
      </c>
      <c r="DO17" s="80">
        <f t="shared" si="1"/>
        <v>41.02406018101</v>
      </c>
      <c r="DP17" s="80">
        <f t="shared" si="1"/>
        <v>41.69406033600999</v>
      </c>
      <c r="DQ17" s="80">
        <f t="shared" si="1"/>
        <v>42.509111676270003</v>
      </c>
      <c r="DR17" s="80">
        <f t="shared" si="1"/>
        <v>43.024369910129991</v>
      </c>
      <c r="DS17" s="80">
        <f t="shared" si="1"/>
        <v>42.990533497620007</v>
      </c>
      <c r="DT17" s="80">
        <f t="shared" si="1"/>
        <v>43.711006981320004</v>
      </c>
      <c r="DU17" s="80">
        <f t="shared" si="1"/>
        <v>44.620166507009998</v>
      </c>
      <c r="DV17" s="80">
        <f t="shared" si="1"/>
        <v>45.793798723079995</v>
      </c>
      <c r="DW17" s="80">
        <f t="shared" si="1"/>
        <v>46.589148972309999</v>
      </c>
      <c r="DX17" s="80">
        <f t="shared" si="1"/>
        <v>47.060794066500009</v>
      </c>
      <c r="DY17" s="80">
        <f t="shared" si="1"/>
        <v>48.164197991350008</v>
      </c>
      <c r="DZ17" s="80">
        <f t="shared" si="1"/>
        <v>47.576611872190007</v>
      </c>
      <c r="EA17" s="80">
        <f t="shared" si="1"/>
        <v>48.042207151250004</v>
      </c>
      <c r="EB17" s="80">
        <f t="shared" ref="EB17:GM17" si="2">SUM(EB3:EB16)</f>
        <v>49.856010612790001</v>
      </c>
      <c r="EC17" s="80">
        <f t="shared" si="2"/>
        <v>51.068873244860001</v>
      </c>
      <c r="ED17" s="80">
        <f t="shared" si="2"/>
        <v>52.255951073309994</v>
      </c>
      <c r="EE17" s="80">
        <f t="shared" si="2"/>
        <v>53.400599145980003</v>
      </c>
      <c r="EF17" s="80">
        <f t="shared" si="2"/>
        <v>55.14020020833</v>
      </c>
      <c r="EG17" s="80">
        <f t="shared" si="2"/>
        <v>56.764758213</v>
      </c>
      <c r="EH17" s="80">
        <f t="shared" si="2"/>
        <v>57.771846865999997</v>
      </c>
      <c r="EI17" s="80">
        <f t="shared" si="2"/>
        <v>59.101555860689992</v>
      </c>
      <c r="EJ17" s="80">
        <f t="shared" si="2"/>
        <v>59.824870597119997</v>
      </c>
      <c r="EK17" s="80">
        <f t="shared" si="2"/>
        <v>60.920827742449994</v>
      </c>
      <c r="EL17" s="80">
        <f t="shared" si="2"/>
        <v>61.966753920959995</v>
      </c>
      <c r="EM17" s="80">
        <f t="shared" si="2"/>
        <v>63.016211768729995</v>
      </c>
      <c r="EN17" s="80">
        <f t="shared" si="2"/>
        <v>62.821803295350001</v>
      </c>
      <c r="EO17" s="80">
        <f t="shared" si="2"/>
        <v>60.139975270969998</v>
      </c>
      <c r="EP17" s="80">
        <f t="shared" si="2"/>
        <v>61.870042327920004</v>
      </c>
      <c r="EQ17" s="80">
        <f t="shared" si="2"/>
        <v>64.637203549890003</v>
      </c>
      <c r="ER17" s="80">
        <f t="shared" si="2"/>
        <v>65.939760421660012</v>
      </c>
      <c r="ES17" s="80">
        <f t="shared" si="2"/>
        <v>66.307508138799989</v>
      </c>
      <c r="ET17" s="80">
        <f t="shared" si="2"/>
        <v>68.511092586690012</v>
      </c>
      <c r="EU17" s="80">
        <f t="shared" si="2"/>
        <v>69.820049749980001</v>
      </c>
      <c r="EV17" s="80">
        <f t="shared" si="2"/>
        <v>70.234376237890004</v>
      </c>
      <c r="EW17" s="80">
        <f t="shared" si="2"/>
        <v>73.113575131200008</v>
      </c>
      <c r="EX17" s="80">
        <f t="shared" si="2"/>
        <v>75.105427802009999</v>
      </c>
      <c r="EY17" s="80">
        <f t="shared" si="2"/>
        <v>77.572038916120007</v>
      </c>
      <c r="EZ17" s="80">
        <f t="shared" si="2"/>
        <v>77.110432758279984</v>
      </c>
      <c r="FA17" s="80">
        <f t="shared" si="2"/>
        <v>80.190821064930006</v>
      </c>
      <c r="FB17" s="80">
        <f t="shared" si="2"/>
        <v>81.366886679100006</v>
      </c>
      <c r="FC17" s="80">
        <f t="shared" si="2"/>
        <v>82.570876920339998</v>
      </c>
      <c r="FD17" s="80">
        <f t="shared" si="2"/>
        <v>84.408164354749999</v>
      </c>
      <c r="FE17" s="80">
        <f t="shared" si="2"/>
        <v>84.940594479069986</v>
      </c>
      <c r="FF17" s="80">
        <f t="shared" si="2"/>
        <v>86.209891561630016</v>
      </c>
      <c r="FG17" s="80">
        <f t="shared" si="2"/>
        <v>87.061384591020001</v>
      </c>
      <c r="FH17" s="80">
        <f t="shared" si="2"/>
        <v>86.930776405710006</v>
      </c>
      <c r="FI17" s="80">
        <f t="shared" si="2"/>
        <v>85.938305118350002</v>
      </c>
      <c r="FJ17" s="80">
        <f t="shared" si="2"/>
        <v>89.069387513470005</v>
      </c>
      <c r="FK17" s="80">
        <f t="shared" si="2"/>
        <v>89.596985020039995</v>
      </c>
      <c r="FL17" s="80">
        <f t="shared" si="2"/>
        <v>88.432099027530001</v>
      </c>
      <c r="FM17" s="80">
        <f t="shared" si="2"/>
        <v>89.364791543370004</v>
      </c>
      <c r="FN17" s="80">
        <f t="shared" si="2"/>
        <v>88.394171656220024</v>
      </c>
      <c r="FO17" s="80">
        <f t="shared" si="2"/>
        <v>88.014275458369994</v>
      </c>
      <c r="FP17" s="80">
        <f t="shared" si="2"/>
        <v>87.35237872658</v>
      </c>
      <c r="FQ17" s="80">
        <f t="shared" si="2"/>
        <v>90.455359335089994</v>
      </c>
      <c r="FR17" s="80">
        <f t="shared" si="2"/>
        <v>91.594050563179991</v>
      </c>
      <c r="FS17" s="80">
        <f t="shared" si="2"/>
        <v>88.687699266109988</v>
      </c>
      <c r="FT17" s="80">
        <f t="shared" si="2"/>
        <v>89.703058084670005</v>
      </c>
      <c r="FU17" s="80">
        <f t="shared" si="2"/>
        <v>95.602824074639997</v>
      </c>
      <c r="FV17" s="80">
        <f t="shared" si="2"/>
        <v>96.430114059149986</v>
      </c>
      <c r="FW17" s="80">
        <f t="shared" si="2"/>
        <v>100.14810005528999</v>
      </c>
      <c r="FX17" s="80">
        <f t="shared" si="2"/>
        <v>101.39623116897003</v>
      </c>
      <c r="FY17" s="80">
        <f t="shared" si="2"/>
        <v>103.19897638016</v>
      </c>
      <c r="FZ17" s="80">
        <f t="shared" si="2"/>
        <v>105.16093542462001</v>
      </c>
      <c r="GA17" s="80">
        <f t="shared" si="2"/>
        <v>107.40403963278001</v>
      </c>
      <c r="GB17" s="80">
        <f t="shared" si="2"/>
        <v>110.04220379633</v>
      </c>
      <c r="GC17" s="80">
        <f t="shared" si="2"/>
        <v>113.79462618832</v>
      </c>
      <c r="GD17" s="80">
        <f t="shared" si="2"/>
        <v>114.60328788285</v>
      </c>
      <c r="GE17" s="80">
        <f t="shared" si="2"/>
        <v>117.14826695568999</v>
      </c>
      <c r="GF17" s="80">
        <f t="shared" si="2"/>
        <v>118.26272721193999</v>
      </c>
      <c r="GG17" s="80">
        <f t="shared" si="2"/>
        <v>121.50861355691998</v>
      </c>
      <c r="GH17" s="80">
        <f t="shared" si="2"/>
        <v>126.6843029083</v>
      </c>
      <c r="GI17" s="80">
        <f t="shared" si="2"/>
        <v>128.69971229335002</v>
      </c>
      <c r="GJ17" s="80">
        <f t="shared" si="2"/>
        <v>130.40741688988001</v>
      </c>
      <c r="GK17" s="80">
        <f t="shared" si="2"/>
        <v>134.89163272905</v>
      </c>
      <c r="GL17" s="80">
        <f t="shared" si="2"/>
        <v>135.42199078919998</v>
      </c>
      <c r="GM17" s="80">
        <f t="shared" si="2"/>
        <v>139.31215508386998</v>
      </c>
      <c r="GN17" s="80">
        <f t="shared" ref="GN17:GT17" si="3">SUM(GN3:GN16)</f>
        <v>143.23277781259</v>
      </c>
      <c r="GO17" s="80">
        <f t="shared" si="3"/>
        <v>146.82231844027001</v>
      </c>
      <c r="GP17" s="80">
        <f t="shared" si="3"/>
        <v>148.42005735865001</v>
      </c>
      <c r="GQ17" s="80">
        <f t="shared" si="3"/>
        <v>149.91456632604002</v>
      </c>
      <c r="GR17" s="80">
        <f t="shared" si="3"/>
        <v>150.12335588180002</v>
      </c>
      <c r="GS17" s="80">
        <f t="shared" si="3"/>
        <v>148.32784896562001</v>
      </c>
      <c r="GT17" s="80">
        <f t="shared" si="3"/>
        <v>150.84922838136001</v>
      </c>
      <c r="GU17" s="82"/>
    </row>
  </sheetData>
  <mergeCells count="1">
    <mergeCell ref="A17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0B46-E5EB-4EF5-B935-E5B089E555F8}">
  <dimension ref="A1:I202"/>
  <sheetViews>
    <sheetView workbookViewId="0">
      <pane ySplit="2" topLeftCell="A187" activePane="bottomLeft" state="frozen"/>
      <selection pane="bottomLeft" activeCell="I203" sqref="I203"/>
    </sheetView>
  </sheetViews>
  <sheetFormatPr defaultColWidth="10.54296875" defaultRowHeight="14.5"/>
  <cols>
    <col min="1" max="1" width="12.90625" style="26" customWidth="1"/>
    <col min="2" max="2" width="8.26953125" style="26" bestFit="1" customWidth="1"/>
    <col min="3" max="3" width="9.90625" style="26" bestFit="1" customWidth="1"/>
    <col min="4" max="4" width="13.54296875" style="26" bestFit="1" customWidth="1"/>
    <col min="5" max="5" width="10.453125" style="26" bestFit="1" customWidth="1"/>
    <col min="6" max="6" width="8.26953125" style="26" bestFit="1" customWidth="1"/>
    <col min="7" max="7" width="6.6328125" style="26" bestFit="1" customWidth="1"/>
    <col min="8" max="8" width="7.81640625" style="26" bestFit="1" customWidth="1"/>
    <col min="9" max="9" width="10.08984375" style="26" bestFit="1" customWidth="1"/>
    <col min="10" max="16384" width="10.54296875" style="26"/>
  </cols>
  <sheetData>
    <row r="1" spans="1:9">
      <c r="A1" s="36" t="s">
        <v>205</v>
      </c>
    </row>
    <row r="2" spans="1:9" s="46" customFormat="1" ht="29">
      <c r="A2" s="45" t="s">
        <v>206</v>
      </c>
      <c r="B2" s="45" t="s">
        <v>207</v>
      </c>
      <c r="C2" s="45" t="s">
        <v>208</v>
      </c>
      <c r="D2" s="45" t="s">
        <v>209</v>
      </c>
      <c r="E2" s="45" t="s">
        <v>210</v>
      </c>
      <c r="F2" s="45" t="s">
        <v>258</v>
      </c>
      <c r="G2" s="45" t="s">
        <v>211</v>
      </c>
      <c r="H2" s="45" t="s">
        <v>212</v>
      </c>
      <c r="I2" s="45" t="s">
        <v>257</v>
      </c>
    </row>
    <row r="3" spans="1:9">
      <c r="A3" s="47" t="s">
        <v>26</v>
      </c>
      <c r="B3" s="48">
        <v>0.42114992054488898</v>
      </c>
      <c r="C3" s="48">
        <v>0</v>
      </c>
      <c r="D3" s="48">
        <v>2.8431893257009601E-2</v>
      </c>
      <c r="E3" s="48">
        <v>0</v>
      </c>
      <c r="F3" s="48">
        <v>0.451779578598341</v>
      </c>
      <c r="G3" s="48">
        <v>9.5304029521016298E-2</v>
      </c>
      <c r="H3" s="48">
        <v>3.3345780787436999E-3</v>
      </c>
      <c r="I3" s="48">
        <v>0</v>
      </c>
    </row>
    <row r="4" spans="1:9">
      <c r="A4" s="47" t="s">
        <v>27</v>
      </c>
      <c r="B4" s="48">
        <v>0.43805024506810097</v>
      </c>
      <c r="C4" s="48">
        <v>0</v>
      </c>
      <c r="D4" s="48">
        <v>6.6776588723761604E-2</v>
      </c>
      <c r="E4" s="48">
        <v>0</v>
      </c>
      <c r="F4" s="48">
        <v>0.43065535505532299</v>
      </c>
      <c r="G4" s="48">
        <v>6.1265573621026102E-2</v>
      </c>
      <c r="H4" s="48">
        <v>3.2522375317886498E-3</v>
      </c>
      <c r="I4" s="48">
        <v>0</v>
      </c>
    </row>
    <row r="5" spans="1:9">
      <c r="A5" s="47" t="s">
        <v>28</v>
      </c>
      <c r="B5" s="48">
        <v>0.58887456131981397</v>
      </c>
      <c r="C5" s="48">
        <v>0</v>
      </c>
      <c r="D5" s="48">
        <v>0.12767136555633499</v>
      </c>
      <c r="E5" s="48">
        <v>0</v>
      </c>
      <c r="F5" s="48">
        <v>0.22369460599806801</v>
      </c>
      <c r="G5" s="48">
        <v>5.6578982863495997E-2</v>
      </c>
      <c r="H5" s="48">
        <v>3.1804842622873198E-3</v>
      </c>
      <c r="I5" s="48">
        <v>0</v>
      </c>
    </row>
    <row r="6" spans="1:9">
      <c r="A6" s="47" t="s">
        <v>29</v>
      </c>
      <c r="B6" s="48">
        <v>0.59997421423371</v>
      </c>
      <c r="C6" s="48">
        <v>0</v>
      </c>
      <c r="D6" s="48">
        <v>0.17150349255585601</v>
      </c>
      <c r="E6" s="48">
        <v>0</v>
      </c>
      <c r="F6" s="48">
        <v>0.182176021900152</v>
      </c>
      <c r="G6" s="48">
        <v>4.2270265864740302E-2</v>
      </c>
      <c r="H6" s="48">
        <v>4.0760054455409797E-3</v>
      </c>
      <c r="I6" s="48">
        <v>0</v>
      </c>
    </row>
    <row r="7" spans="1:9">
      <c r="A7" s="47" t="s">
        <v>30</v>
      </c>
      <c r="B7" s="48">
        <v>0.60029999999999994</v>
      </c>
      <c r="C7" s="48">
        <v>3.0200000000000001E-2</v>
      </c>
      <c r="D7" s="48">
        <v>0.16919999999999999</v>
      </c>
      <c r="E7" s="48">
        <v>0</v>
      </c>
      <c r="F7" s="48">
        <v>0.1651</v>
      </c>
      <c r="G7" s="48">
        <v>3.4200000000000001E-2</v>
      </c>
      <c r="H7" s="48">
        <v>1E-3</v>
      </c>
      <c r="I7" s="48">
        <v>0</v>
      </c>
    </row>
    <row r="8" spans="1:9">
      <c r="A8" s="47" t="s">
        <v>31</v>
      </c>
      <c r="B8" s="48">
        <v>0.67810000000000004</v>
      </c>
      <c r="C8" s="48">
        <v>0</v>
      </c>
      <c r="D8" s="48">
        <v>0.16520000000000001</v>
      </c>
      <c r="E8" s="48">
        <v>0</v>
      </c>
      <c r="F8" s="48">
        <v>0.13289999999999999</v>
      </c>
      <c r="G8" s="48">
        <v>2.07E-2</v>
      </c>
      <c r="H8" s="48">
        <v>3.0999999999999999E-3</v>
      </c>
      <c r="I8" s="48">
        <v>0</v>
      </c>
    </row>
    <row r="9" spans="1:9">
      <c r="A9" s="47" t="s">
        <v>32</v>
      </c>
      <c r="B9" s="48">
        <v>0.64610000000000001</v>
      </c>
      <c r="C9" s="48">
        <v>0</v>
      </c>
      <c r="D9" s="48">
        <v>2.6599999999999999E-2</v>
      </c>
      <c r="E9" s="48">
        <v>0.20330000000000001</v>
      </c>
      <c r="F9" s="48">
        <v>9.98E-2</v>
      </c>
      <c r="G9" s="48">
        <v>1.9E-2</v>
      </c>
      <c r="H9" s="48">
        <v>5.1999999999999998E-3</v>
      </c>
      <c r="I9" s="48">
        <v>0</v>
      </c>
    </row>
    <row r="10" spans="1:9">
      <c r="A10" s="47" t="s">
        <v>33</v>
      </c>
      <c r="B10" s="48">
        <v>0.5922634335979351</v>
      </c>
      <c r="C10" s="48">
        <v>2.3277492222257154E-2</v>
      </c>
      <c r="D10" s="48">
        <v>3.4438422955643366E-2</v>
      </c>
      <c r="E10" s="48">
        <v>0.21116056795380805</v>
      </c>
      <c r="F10" s="48">
        <v>0.11674588451653395</v>
      </c>
      <c r="G10" s="48">
        <v>1.7469562829163357E-2</v>
      </c>
      <c r="H10" s="48">
        <v>4.6446359246591212E-3</v>
      </c>
      <c r="I10" s="48">
        <v>0</v>
      </c>
    </row>
    <row r="11" spans="1:9">
      <c r="A11" s="47" t="s">
        <v>34</v>
      </c>
      <c r="B11" s="48">
        <v>0.62183806862090085</v>
      </c>
      <c r="C11" s="48">
        <v>3.4589787467785134E-2</v>
      </c>
      <c r="D11" s="48">
        <v>4.6599910311518257E-2</v>
      </c>
      <c r="E11" s="48">
        <v>0.21645197443873421</v>
      </c>
      <c r="F11" s="48">
        <v>5.8788066855271215E-2</v>
      </c>
      <c r="G11" s="48">
        <v>1.4589366257937704E-2</v>
      </c>
      <c r="H11" s="48">
        <v>7.1428260478526252E-3</v>
      </c>
      <c r="I11" s="48">
        <v>0</v>
      </c>
    </row>
    <row r="12" spans="1:9">
      <c r="A12" s="47" t="s">
        <v>35</v>
      </c>
      <c r="B12" s="48">
        <v>0.60142336016311826</v>
      </c>
      <c r="C12" s="48">
        <v>3.0186867510253412E-2</v>
      </c>
      <c r="D12" s="48">
        <v>4.6879783043379038E-2</v>
      </c>
      <c r="E12" s="48">
        <v>0.21384002568259527</v>
      </c>
      <c r="F12" s="48">
        <v>8.7992657842451388E-2</v>
      </c>
      <c r="G12" s="48">
        <v>1.2425165280947699E-2</v>
      </c>
      <c r="H12" s="48">
        <v>7.2521404772547173E-3</v>
      </c>
      <c r="I12" s="48">
        <v>0</v>
      </c>
    </row>
    <row r="13" spans="1:9">
      <c r="A13" s="47" t="s">
        <v>36</v>
      </c>
      <c r="B13" s="48">
        <v>0.55093906288420691</v>
      </c>
      <c r="C13" s="48">
        <v>4.1474069417457821E-2</v>
      </c>
      <c r="D13" s="48">
        <v>4.5394855455459016E-2</v>
      </c>
      <c r="E13" s="48">
        <v>0.27233156285677451</v>
      </c>
      <c r="F13" s="48">
        <v>6.4518886465802894E-2</v>
      </c>
      <c r="G13" s="48">
        <v>1.8521180361158934E-2</v>
      </c>
      <c r="H13" s="48">
        <v>6.8203825591399651E-3</v>
      </c>
      <c r="I13" s="48">
        <v>0</v>
      </c>
    </row>
    <row r="14" spans="1:9">
      <c r="A14" s="47" t="s">
        <v>37</v>
      </c>
      <c r="B14" s="48">
        <v>0.53743191207074226</v>
      </c>
      <c r="C14" s="48">
        <v>4.1560381684819375E-2</v>
      </c>
      <c r="D14" s="48">
        <v>4.4741484792887497E-2</v>
      </c>
      <c r="E14" s="48">
        <v>0.26706790683855919</v>
      </c>
      <c r="F14" s="48">
        <v>7.6174330069565102E-2</v>
      </c>
      <c r="G14" s="48">
        <v>2.5288881494180279E-2</v>
      </c>
      <c r="H14" s="48">
        <v>7.7351030492463302E-3</v>
      </c>
      <c r="I14" s="48">
        <v>0</v>
      </c>
    </row>
    <row r="15" spans="1:9">
      <c r="A15" s="47" t="s">
        <v>38</v>
      </c>
      <c r="B15" s="48">
        <v>0.53388727232953159</v>
      </c>
      <c r="C15" s="48">
        <v>3.893947404818994E-2</v>
      </c>
      <c r="D15" s="48">
        <v>7.0140269648513526E-2</v>
      </c>
      <c r="E15" s="48">
        <v>0.24213661445494991</v>
      </c>
      <c r="F15" s="48">
        <v>7.8050139151706402E-2</v>
      </c>
      <c r="G15" s="48">
        <v>2.9626561158982479E-2</v>
      </c>
      <c r="H15" s="48">
        <v>7.4081108033459955E-3</v>
      </c>
      <c r="I15" s="48">
        <v>-1.8844159521977879E-4</v>
      </c>
    </row>
    <row r="16" spans="1:9">
      <c r="A16" s="47" t="s">
        <v>39</v>
      </c>
      <c r="B16" s="48">
        <v>0.54790663796755834</v>
      </c>
      <c r="C16" s="48">
        <v>3.5819556875416443E-2</v>
      </c>
      <c r="D16" s="48">
        <v>6.6856572694026173E-2</v>
      </c>
      <c r="E16" s="48">
        <v>0.26623990274238457</v>
      </c>
      <c r="F16" s="48">
        <v>3.9732322554183047E-2</v>
      </c>
      <c r="G16" s="48">
        <v>3.6478558694386209E-2</v>
      </c>
      <c r="H16" s="48">
        <v>7.0346853093560934E-3</v>
      </c>
      <c r="I16" s="48">
        <v>-6.823683731094622E-5</v>
      </c>
    </row>
    <row r="17" spans="1:9">
      <c r="A17" s="47" t="s">
        <v>40</v>
      </c>
      <c r="B17" s="48">
        <v>0.57151597865565118</v>
      </c>
      <c r="C17" s="48">
        <v>3.361710205314556E-2</v>
      </c>
      <c r="D17" s="48">
        <v>6.3405385163980046E-2</v>
      </c>
      <c r="E17" s="48">
        <v>0.22749509627590866</v>
      </c>
      <c r="F17" s="48">
        <v>4.7240166665171286E-2</v>
      </c>
      <c r="G17" s="48">
        <v>4.9815290375143206E-2</v>
      </c>
      <c r="H17" s="48">
        <v>6.9671552457102239E-3</v>
      </c>
      <c r="I17" s="48">
        <v>-5.6174434710180194E-5</v>
      </c>
    </row>
    <row r="18" spans="1:9">
      <c r="A18" s="47" t="s">
        <v>41</v>
      </c>
      <c r="B18" s="48">
        <v>0.58366618152628014</v>
      </c>
      <c r="C18" s="48">
        <v>2.7325986632731732E-2</v>
      </c>
      <c r="D18" s="48">
        <v>6.1905493249231593E-2</v>
      </c>
      <c r="E18" s="48">
        <v>0.20455373402860047</v>
      </c>
      <c r="F18" s="48">
        <v>5.3633923038150372E-2</v>
      </c>
      <c r="G18" s="48">
        <v>6.0903181638752815E-2</v>
      </c>
      <c r="H18" s="48">
        <v>8.0054471134724751E-3</v>
      </c>
      <c r="I18" s="48">
        <v>6.0527727802359027E-6</v>
      </c>
    </row>
    <row r="19" spans="1:9">
      <c r="A19" s="47" t="s">
        <v>42</v>
      </c>
      <c r="B19" s="48">
        <v>0.63673696343078456</v>
      </c>
      <c r="C19" s="48">
        <v>1.8530716632893691E-2</v>
      </c>
      <c r="D19" s="48">
        <v>4.742058239784596E-2</v>
      </c>
      <c r="E19" s="48">
        <v>0.1738505333301627</v>
      </c>
      <c r="F19" s="48">
        <v>3.6790800270056254E-2</v>
      </c>
      <c r="G19" s="48">
        <v>7.7639937371560247E-2</v>
      </c>
      <c r="H19" s="48">
        <v>8.9852460494621138E-3</v>
      </c>
      <c r="I19" s="48">
        <v>4.5220517234158624E-5</v>
      </c>
    </row>
    <row r="20" spans="1:9">
      <c r="A20" s="47" t="s">
        <v>43</v>
      </c>
      <c r="B20" s="48">
        <v>0.62637827117612777</v>
      </c>
      <c r="C20" s="48">
        <v>1.5418560139218393E-2</v>
      </c>
      <c r="D20" s="48">
        <v>4.5430917627295807E-2</v>
      </c>
      <c r="E20" s="48">
        <v>0.1694931324854273</v>
      </c>
      <c r="F20" s="48">
        <v>5.6570388256876734E-2</v>
      </c>
      <c r="G20" s="48">
        <v>7.770524340776401E-2</v>
      </c>
      <c r="H20" s="48">
        <v>9.0974028390375904E-3</v>
      </c>
      <c r="I20" s="48">
        <v>-9.3915931747452316E-5</v>
      </c>
    </row>
    <row r="21" spans="1:9">
      <c r="A21" s="47" t="s">
        <v>44</v>
      </c>
      <c r="B21" s="48">
        <v>0.61841349128543821</v>
      </c>
      <c r="C21" s="48">
        <v>1.3420734596235457E-2</v>
      </c>
      <c r="D21" s="48">
        <v>4.303976560157699E-2</v>
      </c>
      <c r="E21" s="48">
        <v>0.15535334095146858</v>
      </c>
      <c r="F21" s="48">
        <v>7.2265252886290446E-2</v>
      </c>
      <c r="G21" s="48">
        <v>8.8684258567714669E-2</v>
      </c>
      <c r="H21" s="48">
        <v>8.8558082018092357E-3</v>
      </c>
      <c r="I21" s="48">
        <v>-3.2652090533550544E-5</v>
      </c>
    </row>
    <row r="22" spans="1:9">
      <c r="A22" s="47" t="s">
        <v>45</v>
      </c>
      <c r="B22" s="48">
        <v>0.64695095215794918</v>
      </c>
      <c r="C22" s="48">
        <v>1.2766752511873284E-2</v>
      </c>
      <c r="D22" s="48">
        <v>3.8177702164787476E-2</v>
      </c>
      <c r="E22" s="48">
        <v>0.13232795796144781</v>
      </c>
      <c r="F22" s="48">
        <v>6.7080508015107954E-2</v>
      </c>
      <c r="G22" s="48">
        <v>9.3446533277942195E-2</v>
      </c>
      <c r="H22" s="48">
        <v>9.0826787989330589E-3</v>
      </c>
      <c r="I22" s="48">
        <v>1.6691511195913078E-4</v>
      </c>
    </row>
    <row r="23" spans="1:9">
      <c r="A23" s="47" t="s">
        <v>46</v>
      </c>
      <c r="B23" s="48">
        <v>0.63457653383128487</v>
      </c>
      <c r="C23" s="48">
        <v>1.2065597668951421E-2</v>
      </c>
      <c r="D23" s="48">
        <v>3.4515108890572098E-2</v>
      </c>
      <c r="E23" s="48">
        <v>0.18194418917279659</v>
      </c>
      <c r="F23" s="48">
        <v>2.8109600410742501E-2</v>
      </c>
      <c r="G23" s="48">
        <v>9.976803685450919E-2</v>
      </c>
      <c r="H23" s="48">
        <v>8.135742164463864E-3</v>
      </c>
      <c r="I23" s="48">
        <v>8.8519100667938872E-4</v>
      </c>
    </row>
    <row r="24" spans="1:9">
      <c r="A24" s="47" t="s">
        <v>47</v>
      </c>
      <c r="B24" s="48">
        <v>0.64674169056605235</v>
      </c>
      <c r="C24" s="48">
        <v>1.1107161663556579E-2</v>
      </c>
      <c r="D24" s="48">
        <v>2.5331604618913064E-2</v>
      </c>
      <c r="E24" s="48">
        <v>0.16425081000658898</v>
      </c>
      <c r="F24" s="48">
        <v>4.2784950015507174E-2</v>
      </c>
      <c r="G24" s="48">
        <v>0.10335584294938094</v>
      </c>
      <c r="H24" s="48">
        <v>6.1228306813514988E-3</v>
      </c>
      <c r="I24" s="48">
        <v>3.0510949864939881E-4</v>
      </c>
    </row>
    <row r="25" spans="1:9">
      <c r="A25" s="47" t="s">
        <v>48</v>
      </c>
      <c r="B25" s="48">
        <v>0.65401972347703419</v>
      </c>
      <c r="C25" s="48">
        <v>1.0081507478832323E-2</v>
      </c>
      <c r="D25" s="48">
        <v>2.1861147718018163E-2</v>
      </c>
      <c r="E25" s="48">
        <v>0.16014054143070047</v>
      </c>
      <c r="F25" s="48">
        <v>3.1424041126521154E-2</v>
      </c>
      <c r="G25" s="48">
        <v>0.11547027745469431</v>
      </c>
      <c r="H25" s="48">
        <v>6.6820208157152422E-3</v>
      </c>
      <c r="I25" s="48">
        <v>3.2074049848415919E-4</v>
      </c>
    </row>
    <row r="26" spans="1:9">
      <c r="A26" s="47" t="s">
        <v>49</v>
      </c>
      <c r="B26" s="48">
        <v>0.66275978209230235</v>
      </c>
      <c r="C26" s="48">
        <v>1.0277553235976122E-2</v>
      </c>
      <c r="D26" s="48">
        <v>2.1518733015143343E-2</v>
      </c>
      <c r="E26" s="48">
        <v>0.15910212926030756</v>
      </c>
      <c r="F26" s="48">
        <v>3.4324517523894968E-2</v>
      </c>
      <c r="G26" s="48">
        <v>0.10528925225857189</v>
      </c>
      <c r="H26" s="48">
        <v>6.4673416218559631E-3</v>
      </c>
      <c r="I26" s="48">
        <v>2.6069099194794024E-4</v>
      </c>
    </row>
    <row r="27" spans="1:9">
      <c r="A27" s="47" t="s">
        <v>50</v>
      </c>
      <c r="B27" s="48">
        <v>0.67224314466571167</v>
      </c>
      <c r="C27" s="48">
        <v>9.8993992508635102E-3</v>
      </c>
      <c r="D27" s="48">
        <v>2.0727333901801513E-2</v>
      </c>
      <c r="E27" s="48">
        <v>0.15249607300413809</v>
      </c>
      <c r="F27" s="48">
        <v>4.1338427737230635E-2</v>
      </c>
      <c r="G27" s="48">
        <v>9.7508683977939645E-2</v>
      </c>
      <c r="H27" s="48">
        <v>5.6480683614784383E-3</v>
      </c>
      <c r="I27" s="48">
        <v>1.3886910083655865E-4</v>
      </c>
    </row>
    <row r="28" spans="1:9">
      <c r="A28" s="47" t="s">
        <v>51</v>
      </c>
      <c r="B28" s="48">
        <v>0.65292180136161904</v>
      </c>
      <c r="C28" s="48">
        <v>9.5249292150454117E-3</v>
      </c>
      <c r="D28" s="48">
        <v>1.9959563752837597E-2</v>
      </c>
      <c r="E28" s="48">
        <v>0.14271156619718814</v>
      </c>
      <c r="F28" s="48">
        <v>6.989037596426198E-2</v>
      </c>
      <c r="G28" s="48">
        <v>9.9014513104403429E-2</v>
      </c>
      <c r="H28" s="48">
        <v>6.0967523991026376E-3</v>
      </c>
      <c r="I28" s="48">
        <v>-1.1950199445815557E-4</v>
      </c>
    </row>
    <row r="29" spans="1:9">
      <c r="A29" s="47" t="s">
        <v>52</v>
      </c>
      <c r="B29" s="48">
        <v>0.64515975432565065</v>
      </c>
      <c r="C29" s="48">
        <v>9.0863740022191636E-3</v>
      </c>
      <c r="D29" s="48">
        <v>1.8598093279168258E-2</v>
      </c>
      <c r="E29" s="48">
        <v>0.13515895720160256</v>
      </c>
      <c r="F29" s="48">
        <v>8.2389504273051181E-2</v>
      </c>
      <c r="G29" s="48">
        <v>0.10330055006750108</v>
      </c>
      <c r="H29" s="48">
        <v>6.1814944512573761E-3</v>
      </c>
      <c r="I29" s="48">
        <v>1.2527239954962632E-4</v>
      </c>
    </row>
    <row r="30" spans="1:9">
      <c r="A30" s="47" t="s">
        <v>53</v>
      </c>
      <c r="B30" s="48">
        <v>0.65096432497107604</v>
      </c>
      <c r="C30" s="48">
        <v>8.6458285733931519E-3</v>
      </c>
      <c r="D30" s="48">
        <v>1.7911107895156389E-2</v>
      </c>
      <c r="E30" s="48">
        <v>0.1305964756654909</v>
      </c>
      <c r="F30" s="48">
        <v>8.0639646961014305E-2</v>
      </c>
      <c r="G30" s="48">
        <v>0.10407550923815825</v>
      </c>
      <c r="H30" s="48">
        <v>7.1050437508548827E-3</v>
      </c>
      <c r="I30" s="48">
        <v>6.2062944855997739E-5</v>
      </c>
    </row>
    <row r="31" spans="1:9">
      <c r="A31" s="47" t="s">
        <v>54</v>
      </c>
      <c r="B31" s="48">
        <v>0.6426613868384915</v>
      </c>
      <c r="C31" s="48">
        <v>1.3226715801200809E-2</v>
      </c>
      <c r="D31" s="48">
        <v>1.7316568485162352E-2</v>
      </c>
      <c r="E31" s="48">
        <v>0.12766999313377725</v>
      </c>
      <c r="F31" s="48">
        <v>7.6291254552187104E-2</v>
      </c>
      <c r="G31" s="48">
        <v>0.11519338877143409</v>
      </c>
      <c r="H31" s="48">
        <v>7.5765126226953116E-3</v>
      </c>
      <c r="I31" s="48">
        <v>6.4179795051515302E-5</v>
      </c>
    </row>
    <row r="32" spans="1:9">
      <c r="A32" s="47" t="s">
        <v>55</v>
      </c>
      <c r="B32" s="48">
        <v>0.63568291131421162</v>
      </c>
      <c r="C32" s="48">
        <v>1.3037819098275699E-2</v>
      </c>
      <c r="D32" s="48">
        <v>1.8006934422074128E-2</v>
      </c>
      <c r="E32" s="48">
        <v>0.12453142508087553</v>
      </c>
      <c r="F32" s="48">
        <v>8.3187520617348854E-2</v>
      </c>
      <c r="G32" s="48">
        <v>0.11699666991167557</v>
      </c>
      <c r="H32" s="48">
        <v>8.341157797561732E-3</v>
      </c>
      <c r="I32" s="48">
        <v>2.155617579767881E-4</v>
      </c>
    </row>
    <row r="33" spans="1:9">
      <c r="A33" s="47" t="s">
        <v>56</v>
      </c>
      <c r="B33" s="48">
        <v>0.64509616383891377</v>
      </c>
      <c r="C33" s="48">
        <v>1.221226845721976E-2</v>
      </c>
      <c r="D33" s="48">
        <v>1.7732453326629372E-2</v>
      </c>
      <c r="E33" s="48">
        <v>0.12132486470592711</v>
      </c>
      <c r="F33" s="48">
        <v>7.9892070152037836E-2</v>
      </c>
      <c r="G33" s="48">
        <v>0.11423387393720133</v>
      </c>
      <c r="H33" s="48">
        <v>9.3300683090283189E-3</v>
      </c>
      <c r="I33" s="48">
        <v>1.7823727304248007E-4</v>
      </c>
    </row>
    <row r="34" spans="1:9">
      <c r="A34" s="47" t="s">
        <v>57</v>
      </c>
      <c r="B34" s="48">
        <v>0.66354826919907306</v>
      </c>
      <c r="C34" s="48">
        <v>1.2721376957177616E-2</v>
      </c>
      <c r="D34" s="48">
        <v>1.7008068334076667E-2</v>
      </c>
      <c r="E34" s="48">
        <v>0.11000024706243973</v>
      </c>
      <c r="F34" s="48">
        <v>6.902296208022661E-2</v>
      </c>
      <c r="G34" s="48">
        <v>0.12217770182676126</v>
      </c>
      <c r="H34" s="48">
        <v>5.2281240963159741E-3</v>
      </c>
      <c r="I34" s="48">
        <v>2.932504439286928E-4</v>
      </c>
    </row>
    <row r="35" spans="1:9">
      <c r="A35" s="47" t="s">
        <v>58</v>
      </c>
      <c r="B35" s="48">
        <v>0.65989920396719948</v>
      </c>
      <c r="C35" s="48">
        <v>1.2540934259075223E-2</v>
      </c>
      <c r="D35" s="48">
        <v>1.4929111580167317E-2</v>
      </c>
      <c r="E35" s="48">
        <v>0.10490733853195987</v>
      </c>
      <c r="F35" s="48">
        <v>6.222050995130652E-2</v>
      </c>
      <c r="G35" s="48">
        <v>0.13745028545594334</v>
      </c>
      <c r="H35" s="48">
        <v>7.4228450357465437E-3</v>
      </c>
      <c r="I35" s="48">
        <v>6.2977121860169816E-4</v>
      </c>
    </row>
    <row r="36" spans="1:9">
      <c r="A36" s="47" t="s">
        <v>59</v>
      </c>
      <c r="B36" s="48">
        <v>0.66260949921548618</v>
      </c>
      <c r="C36" s="48">
        <v>1.2206012177443507E-2</v>
      </c>
      <c r="D36" s="48">
        <v>1.5263272256330628E-2</v>
      </c>
      <c r="E36" s="48">
        <v>9.8047657044792347E-2</v>
      </c>
      <c r="F36" s="48">
        <v>6.1160602932997812E-2</v>
      </c>
      <c r="G36" s="48">
        <v>0.14230691836002649</v>
      </c>
      <c r="H36" s="48">
        <v>7.4996150674003295E-3</v>
      </c>
      <c r="I36" s="48">
        <v>9.0642294552293148E-4</v>
      </c>
    </row>
    <row r="37" spans="1:9">
      <c r="A37" s="47" t="s">
        <v>60</v>
      </c>
      <c r="B37" s="48">
        <v>0.67141562145277811</v>
      </c>
      <c r="C37" s="48">
        <v>1.2001400561887659E-2</v>
      </c>
      <c r="D37" s="48">
        <v>1.7102673911258325E-2</v>
      </c>
      <c r="E37" s="48">
        <v>9.3101213394941679E-2</v>
      </c>
      <c r="F37" s="48">
        <v>4.8306804818249345E-2</v>
      </c>
      <c r="G37" s="48">
        <v>0.14893908273655732</v>
      </c>
      <c r="H37" s="48">
        <v>7.3770278717728913E-3</v>
      </c>
      <c r="I37" s="48">
        <v>1.7561752525546447E-3</v>
      </c>
    </row>
    <row r="38" spans="1:9">
      <c r="A38" s="47" t="s">
        <v>61</v>
      </c>
      <c r="B38" s="48">
        <v>0.66319805535710796</v>
      </c>
      <c r="C38" s="48">
        <v>1.1625155947238253E-2</v>
      </c>
      <c r="D38" s="48">
        <v>1.6727434732992864E-2</v>
      </c>
      <c r="E38" s="48">
        <v>9.0401454070434012E-2</v>
      </c>
      <c r="F38" s="48">
        <v>6.3890554606413047E-2</v>
      </c>
      <c r="G38" s="48">
        <v>0.14505792852836669</v>
      </c>
      <c r="H38" s="48">
        <v>7.179758646565359E-3</v>
      </c>
      <c r="I38" s="48">
        <v>1.9196581108818997E-3</v>
      </c>
    </row>
    <row r="39" spans="1:9">
      <c r="A39" s="47" t="s">
        <v>62</v>
      </c>
      <c r="B39" s="48">
        <v>0.67044808064346439</v>
      </c>
      <c r="C39" s="48">
        <v>1.075475264395483E-2</v>
      </c>
      <c r="D39" s="48">
        <v>1.622510860891203E-2</v>
      </c>
      <c r="E39" s="48">
        <v>8.7871111040027108E-2</v>
      </c>
      <c r="F39" s="48">
        <v>7.1313424858049632E-2</v>
      </c>
      <c r="G39" s="48">
        <v>0.13487643554479978</v>
      </c>
      <c r="H39" s="48">
        <v>7.1529654972540234E-3</v>
      </c>
      <c r="I39" s="48">
        <v>1.3581211635381688E-3</v>
      </c>
    </row>
    <row r="40" spans="1:9">
      <c r="A40" s="47" t="s">
        <v>63</v>
      </c>
      <c r="B40" s="48">
        <v>0.66280005992529067</v>
      </c>
      <c r="C40" s="48">
        <v>1.0422207494353432E-2</v>
      </c>
      <c r="D40" s="48">
        <v>1.3003050187415313E-2</v>
      </c>
      <c r="E40" s="48">
        <v>8.3678259382902617E-2</v>
      </c>
      <c r="F40" s="48">
        <v>8.7937049235009432E-2</v>
      </c>
      <c r="G40" s="48">
        <v>0.13308222150509391</v>
      </c>
      <c r="H40" s="48">
        <v>9.217257692581575E-3</v>
      </c>
      <c r="I40" s="48">
        <v>-1.4010542264699486E-4</v>
      </c>
    </row>
    <row r="41" spans="1:9">
      <c r="A41" s="47" t="s">
        <v>64</v>
      </c>
      <c r="B41" s="48">
        <v>0.65632199098858546</v>
      </c>
      <c r="C41" s="48">
        <v>1.0152482739191691E-2</v>
      </c>
      <c r="D41" s="48">
        <v>1.5473926092364719E-2</v>
      </c>
      <c r="E41" s="48">
        <v>8.0773414706306265E-2</v>
      </c>
      <c r="F41" s="48">
        <v>9.8464372442841092E-2</v>
      </c>
      <c r="G41" s="48">
        <v>0.13026021191759049</v>
      </c>
      <c r="H41" s="48">
        <v>8.7410608236547175E-3</v>
      </c>
      <c r="I41" s="48">
        <v>-1.8745971053430122E-4</v>
      </c>
    </row>
    <row r="42" spans="1:9">
      <c r="A42" s="47" t="s">
        <v>65</v>
      </c>
      <c r="B42" s="48">
        <v>0.67889178300763087</v>
      </c>
      <c r="C42" s="48">
        <v>9.8126395106127931E-3</v>
      </c>
      <c r="D42" s="48">
        <v>1.08555999589518E-2</v>
      </c>
      <c r="E42" s="48">
        <v>7.9266997840965581E-2</v>
      </c>
      <c r="F42" s="48">
        <v>9.2602604777146227E-2</v>
      </c>
      <c r="G42" s="48">
        <v>0.11698380329569219</v>
      </c>
      <c r="H42" s="48">
        <v>1.1380665457762187E-2</v>
      </c>
      <c r="I42" s="48">
        <v>2.0590615123840174E-4</v>
      </c>
    </row>
    <row r="43" spans="1:9">
      <c r="A43" s="47" t="s">
        <v>66</v>
      </c>
      <c r="B43" s="48">
        <v>0.68689805174488494</v>
      </c>
      <c r="C43" s="48">
        <v>9.6781485608054448E-3</v>
      </c>
      <c r="D43" s="48">
        <v>1.0661210089790627E-2</v>
      </c>
      <c r="E43" s="48">
        <v>7.7054239978750549E-2</v>
      </c>
      <c r="F43" s="48">
        <v>9.4806012964938693E-2</v>
      </c>
      <c r="G43" s="48">
        <v>0.11004679559153646</v>
      </c>
      <c r="H43" s="48">
        <v>1.1988534352781568E-2</v>
      </c>
      <c r="I43" s="48">
        <v>-1.132993283488145E-3</v>
      </c>
    </row>
    <row r="44" spans="1:9">
      <c r="A44" s="47" t="s">
        <v>67</v>
      </c>
      <c r="B44" s="48">
        <v>0.66972544458236249</v>
      </c>
      <c r="C44" s="48">
        <v>8.8871669172454187E-3</v>
      </c>
      <c r="D44" s="48">
        <v>1.151535904763612E-2</v>
      </c>
      <c r="E44" s="48">
        <v>7.4654586394640149E-2</v>
      </c>
      <c r="F44" s="48">
        <v>0.11014203576376506</v>
      </c>
      <c r="G44" s="48">
        <v>0.11379691922796618</v>
      </c>
      <c r="H44" s="48">
        <v>1.1412793110857912E-2</v>
      </c>
      <c r="I44" s="48">
        <v>-1.3430504447362675E-4</v>
      </c>
    </row>
    <row r="45" spans="1:9">
      <c r="A45" s="47" t="s">
        <v>68</v>
      </c>
      <c r="B45" s="48">
        <v>0.68070941911792759</v>
      </c>
      <c r="C45" s="48">
        <v>1.0338556780497554E-2</v>
      </c>
      <c r="D45" s="48">
        <v>1.3010329923346305E-2</v>
      </c>
      <c r="E45" s="48">
        <v>7.3660628228312888E-2</v>
      </c>
      <c r="F45" s="48">
        <v>0.10103437246930748</v>
      </c>
      <c r="G45" s="48">
        <v>0.10784127318032569</v>
      </c>
      <c r="H45" s="48">
        <v>1.3567618299807363E-2</v>
      </c>
      <c r="I45" s="48">
        <v>-1.621979995248213E-4</v>
      </c>
    </row>
    <row r="46" spans="1:9">
      <c r="A46" s="47" t="s">
        <v>69</v>
      </c>
      <c r="B46" s="48">
        <v>0.66372254108339857</v>
      </c>
      <c r="C46" s="48">
        <v>1.0040901792960405E-2</v>
      </c>
      <c r="D46" s="48">
        <v>1.2631607395018687E-2</v>
      </c>
      <c r="E46" s="48">
        <v>7.1277516813475036E-2</v>
      </c>
      <c r="F46" s="48">
        <v>0.12162652180869064</v>
      </c>
      <c r="G46" s="48">
        <v>0.10716536505342419</v>
      </c>
      <c r="H46" s="48">
        <v>1.2915297083616864E-2</v>
      </c>
      <c r="I46" s="48">
        <v>6.2024896941548419E-4</v>
      </c>
    </row>
    <row r="47" spans="1:9">
      <c r="A47" s="47" t="s">
        <v>70</v>
      </c>
      <c r="B47" s="48">
        <v>0.66473502734302958</v>
      </c>
      <c r="C47" s="48">
        <v>9.6637072056408209E-3</v>
      </c>
      <c r="D47" s="48">
        <v>1.2231608808685098E-2</v>
      </c>
      <c r="E47" s="48">
        <v>6.7578629700772788E-2</v>
      </c>
      <c r="F47" s="48">
        <v>0.11193056816113842</v>
      </c>
      <c r="G47" s="48">
        <v>0.11901344686807991</v>
      </c>
      <c r="H47" s="48">
        <v>1.4002949518021572E-2</v>
      </c>
      <c r="I47" s="48">
        <v>8.4406239463168282E-4</v>
      </c>
    </row>
    <row r="48" spans="1:9">
      <c r="A48" s="47" t="s">
        <v>71</v>
      </c>
      <c r="B48" s="48">
        <v>0.67102057187912489</v>
      </c>
      <c r="C48" s="48">
        <v>8.6755612577406049E-3</v>
      </c>
      <c r="D48" s="48">
        <v>1.1242965923359556E-2</v>
      </c>
      <c r="E48" s="48">
        <v>5.8468219383083303E-2</v>
      </c>
      <c r="F48" s="48">
        <v>0.10843295478241359</v>
      </c>
      <c r="G48" s="48">
        <v>0.12740862743444109</v>
      </c>
      <c r="H48" s="48">
        <v>1.3648344765836096E-2</v>
      </c>
      <c r="I48" s="48">
        <v>1.1027545740010703E-3</v>
      </c>
    </row>
    <row r="49" spans="1:9">
      <c r="A49" s="47" t="s">
        <v>72</v>
      </c>
      <c r="B49" s="48">
        <v>0.68480648451997161</v>
      </c>
      <c r="C49" s="48">
        <v>8.3143378403632041E-3</v>
      </c>
      <c r="D49" s="48">
        <v>1.0556830424077433E-2</v>
      </c>
      <c r="E49" s="48">
        <v>5.7892346072023516E-2</v>
      </c>
      <c r="F49" s="48">
        <v>9.8238861775090114E-2</v>
      </c>
      <c r="G49" s="48">
        <v>0.12649004630591867</v>
      </c>
      <c r="H49" s="48">
        <v>1.3132437463755349E-2</v>
      </c>
      <c r="I49" s="48">
        <v>5.6865559880019177E-4</v>
      </c>
    </row>
    <row r="50" spans="1:9">
      <c r="A50" s="47" t="s">
        <v>73</v>
      </c>
      <c r="B50" s="48">
        <v>0.69705529955737588</v>
      </c>
      <c r="C50" s="48">
        <v>8.098487795950144E-3</v>
      </c>
      <c r="D50" s="48">
        <v>1.0272027755115674E-2</v>
      </c>
      <c r="E50" s="48">
        <v>5.5881785743086838E-2</v>
      </c>
      <c r="F50" s="48">
        <v>9.5428528197533571E-2</v>
      </c>
      <c r="G50" s="48">
        <v>0.12057233830452563</v>
      </c>
      <c r="H50" s="48">
        <v>1.2647014031378192E-2</v>
      </c>
      <c r="I50" s="48">
        <v>4.451861503381989E-5</v>
      </c>
    </row>
    <row r="51" spans="1:9">
      <c r="A51" s="47" t="s">
        <v>74</v>
      </c>
      <c r="B51" s="48">
        <v>0.72671827273963852</v>
      </c>
      <c r="C51" s="48">
        <v>7.9213681102444887E-3</v>
      </c>
      <c r="D51" s="48">
        <v>9.9120109957587382E-3</v>
      </c>
      <c r="E51" s="48">
        <v>5.4308026589892075E-2</v>
      </c>
      <c r="F51" s="48">
        <v>8.8972833532440343E-2</v>
      </c>
      <c r="G51" s="48">
        <v>0.10293641126118266</v>
      </c>
      <c r="H51" s="48">
        <v>1.1659109731783596E-2</v>
      </c>
      <c r="I51" s="48">
        <v>-2.4280329609404974E-3</v>
      </c>
    </row>
    <row r="52" spans="1:9">
      <c r="A52" s="47" t="s">
        <v>75</v>
      </c>
      <c r="B52" s="48">
        <v>0.72887129792445227</v>
      </c>
      <c r="C52" s="48">
        <v>7.610647609635009E-3</v>
      </c>
      <c r="D52" s="48">
        <v>9.639971810099051E-3</v>
      </c>
      <c r="E52" s="48">
        <v>5.1726202002650483E-2</v>
      </c>
      <c r="F52" s="48">
        <v>9.0256450300388785E-2</v>
      </c>
      <c r="G52" s="48">
        <v>0.10121510961097911</v>
      </c>
      <c r="H52" s="48">
        <v>1.1935591329134482E-2</v>
      </c>
      <c r="I52" s="48">
        <v>-1.2552705873392297E-3</v>
      </c>
    </row>
    <row r="53" spans="1:9">
      <c r="A53" s="47" t="s">
        <v>76</v>
      </c>
      <c r="B53" s="48">
        <v>0.73532366983877506</v>
      </c>
      <c r="C53" s="48">
        <v>7.0288335174000941E-3</v>
      </c>
      <c r="D53" s="48">
        <v>9.7983460160193849E-3</v>
      </c>
      <c r="E53" s="48">
        <v>4.5725916031395974E-2</v>
      </c>
      <c r="F53" s="48">
        <v>8.7692113278922804E-2</v>
      </c>
      <c r="G53" s="48">
        <v>0.10545360854077322</v>
      </c>
      <c r="H53" s="48">
        <v>1.2469318177756114E-2</v>
      </c>
      <c r="I53" s="48">
        <v>-3.4918054010426168E-3</v>
      </c>
    </row>
    <row r="54" spans="1:9">
      <c r="A54" s="47" t="s">
        <v>77</v>
      </c>
      <c r="B54" s="48">
        <v>0.72093859639939295</v>
      </c>
      <c r="C54" s="48">
        <v>6.527822107072455E-3</v>
      </c>
      <c r="D54" s="48">
        <v>9.5185400074998868E-3</v>
      </c>
      <c r="E54" s="48">
        <v>4.4310228326859435E-2</v>
      </c>
      <c r="F54" s="48">
        <v>9.967511664242161E-2</v>
      </c>
      <c r="G54" s="48">
        <v>0.10745943778281788</v>
      </c>
      <c r="H54" s="48">
        <v>1.2097694860524933E-2</v>
      </c>
      <c r="I54" s="48">
        <v>-5.2743612658909332E-4</v>
      </c>
    </row>
    <row r="55" spans="1:9">
      <c r="A55" s="47" t="s">
        <v>78</v>
      </c>
      <c r="B55" s="48">
        <v>0.72873900685616633</v>
      </c>
      <c r="C55" s="48">
        <v>4.6957494883659986E-3</v>
      </c>
      <c r="D55" s="48">
        <v>9.2672256409766021E-3</v>
      </c>
      <c r="E55" s="48">
        <v>4.3176983076261992E-2</v>
      </c>
      <c r="F55" s="48">
        <v>9.134914014118091E-2</v>
      </c>
      <c r="G55" s="48">
        <v>0.10974576926293303</v>
      </c>
      <c r="H55" s="48">
        <v>1.3209054370889877E-2</v>
      </c>
      <c r="I55" s="48">
        <v>-1.8292883677484349E-4</v>
      </c>
    </row>
    <row r="56" spans="1:9">
      <c r="A56" s="47" t="s">
        <v>79</v>
      </c>
      <c r="B56" s="48">
        <v>0.73516117250945312</v>
      </c>
      <c r="C56" s="48">
        <v>4.5521744915069454E-3</v>
      </c>
      <c r="D56" s="48">
        <v>9.0189795052014327E-3</v>
      </c>
      <c r="E56" s="48">
        <v>5.21960541952829E-2</v>
      </c>
      <c r="F56" s="48">
        <v>7.4068458163908682E-2</v>
      </c>
      <c r="G56" s="48">
        <v>0.11155043099704866</v>
      </c>
      <c r="H56" s="48">
        <v>1.2951270571825992E-2</v>
      </c>
      <c r="I56" s="48">
        <v>5.0145956577228178E-4</v>
      </c>
    </row>
    <row r="57" spans="1:9">
      <c r="A57" s="47" t="s">
        <v>80</v>
      </c>
      <c r="B57" s="48">
        <v>0.74437109772307775</v>
      </c>
      <c r="C57" s="48">
        <v>4.3750216260000953E-3</v>
      </c>
      <c r="D57" s="48">
        <v>8.8207569558654778E-3</v>
      </c>
      <c r="E57" s="48">
        <v>5.0963748504734174E-2</v>
      </c>
      <c r="F57" s="48">
        <v>6.8553362372469367E-2</v>
      </c>
      <c r="G57" s="48">
        <v>0.10948382261024237</v>
      </c>
      <c r="H57" s="48">
        <v>1.228928687265925E-2</v>
      </c>
      <c r="I57" s="48">
        <v>1.1429033349514535E-3</v>
      </c>
    </row>
    <row r="58" spans="1:9">
      <c r="A58" s="47" t="s">
        <v>81</v>
      </c>
      <c r="B58" s="48">
        <v>0.76315212426097223</v>
      </c>
      <c r="C58" s="48">
        <v>4.155552235173535E-3</v>
      </c>
      <c r="D58" s="48">
        <v>8.5492039448716549E-3</v>
      </c>
      <c r="E58" s="48">
        <v>4.9151184555955331E-2</v>
      </c>
      <c r="F58" s="48">
        <v>4.8103190154550939E-2</v>
      </c>
      <c r="G58" s="48">
        <v>0.11182329210011853</v>
      </c>
      <c r="H58" s="48">
        <v>1.2166657617735254E-2</v>
      </c>
      <c r="I58" s="48">
        <v>2.8987951306226082E-3</v>
      </c>
    </row>
    <row r="59" spans="1:9">
      <c r="A59" s="47" t="s">
        <v>82</v>
      </c>
      <c r="B59" s="48">
        <v>0.75013293432995864</v>
      </c>
      <c r="C59" s="48">
        <v>4.2109429258443644E-3</v>
      </c>
      <c r="D59" s="48">
        <v>8.2886095516501914E-3</v>
      </c>
      <c r="E59" s="48">
        <v>4.6993588725945917E-2</v>
      </c>
      <c r="F59" s="48">
        <v>5.8381179702781456E-2</v>
      </c>
      <c r="G59" s="48">
        <v>0.11458928462300184</v>
      </c>
      <c r="H59" s="48">
        <v>1.3022201180498587E-2</v>
      </c>
      <c r="I59" s="48">
        <v>4.3812589603188833E-3</v>
      </c>
    </row>
    <row r="60" spans="1:9">
      <c r="A60" s="47" t="s">
        <v>83</v>
      </c>
      <c r="B60" s="48">
        <v>0.76617793516360422</v>
      </c>
      <c r="C60" s="48">
        <v>4.046539930687456E-3</v>
      </c>
      <c r="D60" s="48">
        <v>7.825470269135144E-3</v>
      </c>
      <c r="E60" s="48">
        <v>4.5082670281399582E-2</v>
      </c>
      <c r="F60" s="48">
        <v>5.0881518126603333E-2</v>
      </c>
      <c r="G60" s="48">
        <v>0.11187902973794614</v>
      </c>
      <c r="H60" s="48">
        <v>1.0493538492301457E-2</v>
      </c>
      <c r="I60" s="48">
        <v>3.6132979983226612E-3</v>
      </c>
    </row>
    <row r="61" spans="1:9">
      <c r="A61" s="47" t="s">
        <v>84</v>
      </c>
      <c r="B61" s="48">
        <v>0.76158347335091803</v>
      </c>
      <c r="C61" s="48">
        <v>3.8927382213380306E-3</v>
      </c>
      <c r="D61" s="48">
        <v>7.3958135003012807E-3</v>
      </c>
      <c r="E61" s="48">
        <v>4.4019493566578409E-2</v>
      </c>
      <c r="F61" s="48">
        <v>6.029060499950941E-2</v>
      </c>
      <c r="G61" s="48">
        <v>0.11039461513343515</v>
      </c>
      <c r="H61" s="48">
        <v>9.8920764233020337E-3</v>
      </c>
      <c r="I61" s="48">
        <v>2.5311848046178304E-3</v>
      </c>
    </row>
    <row r="62" spans="1:9">
      <c r="A62" s="47" t="s">
        <v>85</v>
      </c>
      <c r="B62" s="48">
        <v>0.74709910880114139</v>
      </c>
      <c r="C62" s="48">
        <v>3.7785057143978249E-3</v>
      </c>
      <c r="D62" s="48">
        <v>7.2275346312033291E-3</v>
      </c>
      <c r="E62" s="48">
        <v>4.2703478889914694E-2</v>
      </c>
      <c r="F62" s="48">
        <v>7.9945220346582344E-2</v>
      </c>
      <c r="G62" s="48">
        <v>0.10562574290610391</v>
      </c>
      <c r="H62" s="48">
        <v>9.5582694642707428E-3</v>
      </c>
      <c r="I62" s="48">
        <v>4.062139246385656E-3</v>
      </c>
    </row>
    <row r="63" spans="1:9">
      <c r="A63" s="47" t="s">
        <v>86</v>
      </c>
      <c r="B63" s="48">
        <v>0.7542581888015103</v>
      </c>
      <c r="C63" s="48">
        <v>3.6093317622522543E-3</v>
      </c>
      <c r="D63" s="48">
        <v>6.8653540727221822E-3</v>
      </c>
      <c r="E63" s="48">
        <v>4.098330674382545E-2</v>
      </c>
      <c r="F63" s="48">
        <v>7.2813795516533067E-2</v>
      </c>
      <c r="G63" s="48">
        <v>0.11028172244153363</v>
      </c>
      <c r="H63" s="48">
        <v>9.5635230783162536E-3</v>
      </c>
      <c r="I63" s="48">
        <v>1.6247775833068872E-3</v>
      </c>
    </row>
    <row r="64" spans="1:9">
      <c r="A64" s="47" t="s">
        <v>87</v>
      </c>
      <c r="B64" s="48">
        <v>0.73386791819580688</v>
      </c>
      <c r="C64" s="48">
        <v>3.5196768914513557E-3</v>
      </c>
      <c r="D64" s="48">
        <v>6.7353664381600165E-3</v>
      </c>
      <c r="E64" s="48">
        <v>4.4528975655535236E-2</v>
      </c>
      <c r="F64" s="48">
        <v>9.5277883720858311E-2</v>
      </c>
      <c r="G64" s="48">
        <v>0.10701365922210213</v>
      </c>
      <c r="H64" s="48">
        <v>8.7784394601331302E-3</v>
      </c>
      <c r="I64" s="48">
        <v>2.7808041595288671E-4</v>
      </c>
    </row>
    <row r="65" spans="1:9">
      <c r="A65" s="47" t="s">
        <v>88</v>
      </c>
      <c r="B65" s="48">
        <v>0.72892725812042714</v>
      </c>
      <c r="C65" s="48">
        <v>3.3484633816567612E-3</v>
      </c>
      <c r="D65" s="48">
        <v>6.5066382696129391E-3</v>
      </c>
      <c r="E65" s="48">
        <v>4.7316450088427192E-2</v>
      </c>
      <c r="F65" s="48">
        <v>9.4692436316788184E-2</v>
      </c>
      <c r="G65" s="48">
        <v>0.10841949664571282</v>
      </c>
      <c r="H65" s="48">
        <v>9.3227905327284387E-3</v>
      </c>
      <c r="I65" s="48">
        <v>1.4664666446465593E-3</v>
      </c>
    </row>
    <row r="66" spans="1:9">
      <c r="A66" s="47" t="s">
        <v>89</v>
      </c>
      <c r="B66" s="48">
        <v>0.73251872153548792</v>
      </c>
      <c r="C66" s="48">
        <v>3.1406655373019099E-3</v>
      </c>
      <c r="D66" s="48">
        <v>6.3621333942995789E-3</v>
      </c>
      <c r="E66" s="48">
        <v>4.7303172703933825E-2</v>
      </c>
      <c r="F66" s="48">
        <v>8.412522844943493E-2</v>
      </c>
      <c r="G66" s="48">
        <v>0.11563499551605093</v>
      </c>
      <c r="H66" s="48">
        <v>9.7231956541883741E-3</v>
      </c>
      <c r="I66" s="48">
        <v>1.1918872093026039E-3</v>
      </c>
    </row>
    <row r="67" spans="1:9">
      <c r="A67" s="47" t="s">
        <v>90</v>
      </c>
      <c r="B67" s="48">
        <v>0.73557341822361033</v>
      </c>
      <c r="C67" s="48">
        <v>2.8564189059276774E-3</v>
      </c>
      <c r="D67" s="48">
        <v>6.2046074974644958E-3</v>
      </c>
      <c r="E67" s="48">
        <v>4.7074302121679602E-2</v>
      </c>
      <c r="F67" s="48">
        <v>7.3152053041909207E-2</v>
      </c>
      <c r="G67" s="48">
        <v>0.12434991954710971</v>
      </c>
      <c r="H67" s="48">
        <v>9.7357305882526252E-3</v>
      </c>
      <c r="I67" s="48">
        <v>1.0535500740464698E-3</v>
      </c>
    </row>
    <row r="68" spans="1:9">
      <c r="A68" s="47" t="s">
        <v>91</v>
      </c>
      <c r="B68" s="48">
        <v>0.7148223195634863</v>
      </c>
      <c r="C68" s="48">
        <v>2.7680915370400525E-3</v>
      </c>
      <c r="D68" s="48">
        <v>6.0807911607805958E-3</v>
      </c>
      <c r="E68" s="48">
        <v>4.5407240896950404E-2</v>
      </c>
      <c r="F68" s="48">
        <v>9.7625265567881203E-2</v>
      </c>
      <c r="G68" s="48">
        <v>0.12224145961340983</v>
      </c>
      <c r="H68" s="48">
        <v>9.3673289503915739E-3</v>
      </c>
      <c r="I68" s="48">
        <v>1.6875027100600654E-3</v>
      </c>
    </row>
    <row r="69" spans="1:9">
      <c r="A69" s="47" t="s">
        <v>92</v>
      </c>
      <c r="B69" s="48">
        <v>0.6878037111746973</v>
      </c>
      <c r="C69" s="48">
        <v>2.6669665260741653E-3</v>
      </c>
      <c r="D69" s="48">
        <v>5.913487209462498E-3</v>
      </c>
      <c r="E69" s="48">
        <v>4.5547562925085536E-2</v>
      </c>
      <c r="F69" s="48">
        <v>8.0994243423000892E-2</v>
      </c>
      <c r="G69" s="48">
        <v>0.1469669215513304</v>
      </c>
      <c r="H69" s="48">
        <v>2.864793293382837E-2</v>
      </c>
      <c r="I69" s="48">
        <v>1.4591742565207694E-3</v>
      </c>
    </row>
    <row r="70" spans="1:9">
      <c r="A70" s="47" t="s">
        <v>93</v>
      </c>
      <c r="B70" s="48">
        <v>0.67032682712337932</v>
      </c>
      <c r="C70" s="48">
        <v>2.6127345152245499E-3</v>
      </c>
      <c r="D70" s="48">
        <v>5.7837657335657149E-3</v>
      </c>
      <c r="E70" s="48">
        <v>4.7180576241880379E-2</v>
      </c>
      <c r="F70" s="48">
        <v>9.0469247574012437E-2</v>
      </c>
      <c r="G70" s="48">
        <v>0.15365826746376884</v>
      </c>
      <c r="H70" s="48">
        <v>2.9422044528015855E-2</v>
      </c>
      <c r="I70" s="48">
        <v>5.4653682015285321E-4</v>
      </c>
    </row>
    <row r="71" spans="1:9">
      <c r="A71" s="47" t="s">
        <v>94</v>
      </c>
      <c r="B71" s="48">
        <v>0.67603881188612192</v>
      </c>
      <c r="C71" s="48">
        <v>2.578685864650002E-3</v>
      </c>
      <c r="D71" s="48">
        <v>5.762193635201922E-3</v>
      </c>
      <c r="E71" s="48">
        <v>4.6497499431643267E-2</v>
      </c>
      <c r="F71" s="48">
        <v>8.2014612340988197E-2</v>
      </c>
      <c r="G71" s="48">
        <v>0.15673904349132514</v>
      </c>
      <c r="H71" s="48">
        <v>3.0062127778818306E-2</v>
      </c>
      <c r="I71" s="48">
        <v>3.0702557125122281E-4</v>
      </c>
    </row>
    <row r="72" spans="1:9">
      <c r="A72" s="47" t="s">
        <v>95</v>
      </c>
      <c r="B72" s="48">
        <v>0.68926917160421408</v>
      </c>
      <c r="C72" s="48">
        <v>4.8900684519250608E-3</v>
      </c>
      <c r="D72" s="48">
        <v>5.4746892634056493E-3</v>
      </c>
      <c r="E72" s="48">
        <v>4.4086442544754585E-2</v>
      </c>
      <c r="F72" s="48">
        <v>6.4780323502726542E-2</v>
      </c>
      <c r="G72" s="48">
        <v>0.15951344509360624</v>
      </c>
      <c r="H72" s="48">
        <v>3.1194948968988639E-2</v>
      </c>
      <c r="I72" s="48">
        <v>7.9091057037922359E-4</v>
      </c>
    </row>
    <row r="73" spans="1:9">
      <c r="A73" s="47" t="s">
        <v>96</v>
      </c>
      <c r="B73" s="48">
        <v>0.67512760076682476</v>
      </c>
      <c r="C73" s="48">
        <v>4.3508182342826959E-3</v>
      </c>
      <c r="D73" s="48">
        <v>5.2035322176926108E-3</v>
      </c>
      <c r="E73" s="48">
        <v>4.3335031412295291E-2</v>
      </c>
      <c r="F73" s="48">
        <v>8.3171740604357239E-2</v>
      </c>
      <c r="G73" s="48">
        <v>0.15650528155766133</v>
      </c>
      <c r="H73" s="48">
        <v>3.081533315718589E-2</v>
      </c>
      <c r="I73" s="48">
        <v>1.4906620497001568E-3</v>
      </c>
    </row>
    <row r="74" spans="1:9">
      <c r="A74" s="47" t="s">
        <v>97</v>
      </c>
      <c r="B74" s="48">
        <v>0.67235998044845002</v>
      </c>
      <c r="C74" s="48">
        <v>4.3364204011840952E-3</v>
      </c>
      <c r="D74" s="48">
        <v>5.0875241519343769E-3</v>
      </c>
      <c r="E74" s="48">
        <v>4.1971876526618865E-2</v>
      </c>
      <c r="F74" s="48">
        <v>8.8578998485661392E-2</v>
      </c>
      <c r="G74" s="48">
        <v>0.15995231248726832</v>
      </c>
      <c r="H74" s="48">
        <v>2.6210387699464252E-2</v>
      </c>
      <c r="I74" s="48">
        <v>1.5024997994186901E-3</v>
      </c>
    </row>
    <row r="75" spans="1:9">
      <c r="A75" s="47" t="s">
        <v>98</v>
      </c>
      <c r="B75" s="48">
        <v>0.66949949607550019</v>
      </c>
      <c r="C75" s="48">
        <v>4.2011395423006319E-3</v>
      </c>
      <c r="D75" s="48">
        <v>8.8654994674231165E-3</v>
      </c>
      <c r="E75" s="48">
        <v>4.7416434781520689E-2</v>
      </c>
      <c r="F75" s="48">
        <v>7.7867796072242174E-2</v>
      </c>
      <c r="G75" s="48">
        <v>0.16203177661407045</v>
      </c>
      <c r="H75" s="48">
        <v>2.8375441164603315E-2</v>
      </c>
      <c r="I75" s="48">
        <v>1.7424162823394592E-3</v>
      </c>
    </row>
    <row r="76" spans="1:9">
      <c r="A76" s="47" t="s">
        <v>99</v>
      </c>
      <c r="B76" s="48">
        <v>0.66761217229896008</v>
      </c>
      <c r="C76" s="48">
        <v>3.9988704078001078E-3</v>
      </c>
      <c r="D76" s="48">
        <v>8.573516823846522E-3</v>
      </c>
      <c r="E76" s="48">
        <v>4.6437380381030215E-2</v>
      </c>
      <c r="F76" s="48">
        <v>6.1230582974452295E-2</v>
      </c>
      <c r="G76" s="48">
        <v>0.1813873727475929</v>
      </c>
      <c r="H76" s="48">
        <v>2.8873773964959847E-2</v>
      </c>
      <c r="I76" s="48">
        <v>1.8863304013580072E-3</v>
      </c>
    </row>
    <row r="77" spans="1:9">
      <c r="A77" s="47" t="s">
        <v>100</v>
      </c>
      <c r="B77" s="48">
        <v>0.66829977471337398</v>
      </c>
      <c r="C77" s="48">
        <v>3.9767088030878998E-3</v>
      </c>
      <c r="D77" s="48">
        <v>8.4390136657795135E-3</v>
      </c>
      <c r="E77" s="48">
        <v>4.480065714623345E-2</v>
      </c>
      <c r="F77" s="48">
        <v>5.8339467024863083E-2</v>
      </c>
      <c r="G77" s="48">
        <v>0.18382293652849488</v>
      </c>
      <c r="H77" s="48">
        <v>3.1251807681681454E-2</v>
      </c>
      <c r="I77" s="48">
        <v>1.0696344364857365E-3</v>
      </c>
    </row>
    <row r="78" spans="1:9">
      <c r="A78" s="47" t="s">
        <v>101</v>
      </c>
      <c r="B78" s="48">
        <v>0.67011920955820403</v>
      </c>
      <c r="C78" s="48">
        <v>3.8851842967858223E-3</v>
      </c>
      <c r="D78" s="48">
        <v>8.2481980079888492E-3</v>
      </c>
      <c r="E78" s="48">
        <v>4.3900037222466701E-2</v>
      </c>
      <c r="F78" s="48">
        <v>5.165926055816928E-2</v>
      </c>
      <c r="G78" s="48">
        <v>0.18974234304431889</v>
      </c>
      <c r="H78" s="48">
        <v>3.1472386938888298E-2</v>
      </c>
      <c r="I78" s="48">
        <v>9.7338037317813784E-4</v>
      </c>
    </row>
    <row r="79" spans="1:9">
      <c r="A79" s="47" t="s">
        <v>102</v>
      </c>
      <c r="B79" s="48">
        <v>0.67739273288373092</v>
      </c>
      <c r="C79" s="48">
        <v>3.834481483369219E-3</v>
      </c>
      <c r="D79" s="48">
        <v>8.0939991994876184E-3</v>
      </c>
      <c r="E79" s="48">
        <v>4.3070528790151989E-2</v>
      </c>
      <c r="F79" s="48">
        <v>4.6064516425894743E-2</v>
      </c>
      <c r="G79" s="48">
        <v>0.19014479192074724</v>
      </c>
      <c r="H79" s="48">
        <v>3.0767068099741928E-2</v>
      </c>
      <c r="I79" s="48">
        <v>6.318811968763782E-4</v>
      </c>
    </row>
    <row r="80" spans="1:9">
      <c r="A80" s="47" t="s">
        <v>103</v>
      </c>
      <c r="B80" s="48">
        <v>0.68177896663813575</v>
      </c>
      <c r="C80" s="48">
        <v>3.8492541388162192E-3</v>
      </c>
      <c r="D80" s="48">
        <v>7.9149715897876231E-3</v>
      </c>
      <c r="E80" s="48">
        <v>4.1706756379676954E-2</v>
      </c>
      <c r="F80" s="48">
        <v>4.7186979939576386E-2</v>
      </c>
      <c r="G80" s="48">
        <v>0.18628253584162377</v>
      </c>
      <c r="H80" s="48">
        <v>3.0524394917296516E-2</v>
      </c>
      <c r="I80" s="48">
        <v>7.5614055508678121E-4</v>
      </c>
    </row>
    <row r="81" spans="1:9">
      <c r="A81" s="47" t="s">
        <v>104</v>
      </c>
      <c r="B81" s="48">
        <v>0.6820081840103307</v>
      </c>
      <c r="C81" s="48">
        <v>3.7705281252277873E-3</v>
      </c>
      <c r="D81" s="48">
        <v>1.1181468814722333E-2</v>
      </c>
      <c r="E81" s="48">
        <v>4.0743655542019232E-2</v>
      </c>
      <c r="F81" s="48">
        <v>4.3167690953818741E-2</v>
      </c>
      <c r="G81" s="48">
        <v>0.18836895267332121</v>
      </c>
      <c r="H81" s="48">
        <v>3.0262064186149479E-2</v>
      </c>
      <c r="I81" s="48">
        <v>4.9745569441049205E-4</v>
      </c>
    </row>
    <row r="82" spans="1:9">
      <c r="A82" s="47" t="s">
        <v>105</v>
      </c>
      <c r="B82" s="48">
        <v>0.68072280839057675</v>
      </c>
      <c r="C82" s="48">
        <v>3.6735528018016434E-3</v>
      </c>
      <c r="D82" s="48">
        <v>1.3051184522283902E-2</v>
      </c>
      <c r="E82" s="48">
        <v>4.1668365811297917E-2</v>
      </c>
      <c r="F82" s="48">
        <v>3.9651054698493386E-2</v>
      </c>
      <c r="G82" s="48">
        <v>0.19123328103515713</v>
      </c>
      <c r="H82" s="48">
        <v>3.0300090559275166E-2</v>
      </c>
      <c r="I82" s="48">
        <v>-3.0033781888590794E-4</v>
      </c>
    </row>
    <row r="83" spans="1:9">
      <c r="A83" s="47" t="s">
        <v>106</v>
      </c>
      <c r="B83" s="48">
        <v>0.68077246544600289</v>
      </c>
      <c r="C83" s="48">
        <v>3.6102977346412096E-3</v>
      </c>
      <c r="D83" s="48">
        <v>1.2775721527183552E-2</v>
      </c>
      <c r="E83" s="48">
        <v>4.0100926681866711E-2</v>
      </c>
      <c r="F83" s="48">
        <v>3.7267671352760413E-2</v>
      </c>
      <c r="G83" s="48">
        <v>0.19034161781340719</v>
      </c>
      <c r="H83" s="48">
        <v>3.425102378983149E-2</v>
      </c>
      <c r="I83" s="48">
        <v>8.802756543065314E-4</v>
      </c>
    </row>
    <row r="84" spans="1:9">
      <c r="A84" s="47" t="s">
        <v>107</v>
      </c>
      <c r="B84" s="48">
        <v>0.67829064500692005</v>
      </c>
      <c r="C84" s="48">
        <v>1.3053795223765656E-3</v>
      </c>
      <c r="D84" s="48">
        <v>1.2188255404399131E-2</v>
      </c>
      <c r="E84" s="48">
        <v>3.8685531403414658E-2</v>
      </c>
      <c r="F84" s="48">
        <v>3.9861831553284557E-2</v>
      </c>
      <c r="G84" s="48">
        <v>0.19241102365919532</v>
      </c>
      <c r="H84" s="48">
        <v>3.6341691171922624E-2</v>
      </c>
      <c r="I84" s="48">
        <v>9.1564227848709746E-4</v>
      </c>
    </row>
    <row r="85" spans="1:9">
      <c r="A85" s="47" t="s">
        <v>108</v>
      </c>
      <c r="B85" s="48">
        <v>0.68481910769017773</v>
      </c>
      <c r="C85" s="48">
        <v>1.2879029781851709E-3</v>
      </c>
      <c r="D85" s="48">
        <v>1.1918092312170375E-2</v>
      </c>
      <c r="E85" s="48">
        <v>3.8312033601130911E-2</v>
      </c>
      <c r="F85" s="48">
        <v>3.0653993414119701E-2</v>
      </c>
      <c r="G85" s="48">
        <v>0.19399082784083779</v>
      </c>
      <c r="H85" s="48">
        <v>3.7817174204391735E-2</v>
      </c>
      <c r="I85" s="48">
        <v>1.2008679589866386E-3</v>
      </c>
    </row>
    <row r="86" spans="1:9">
      <c r="A86" s="47" t="s">
        <v>109</v>
      </c>
      <c r="B86" s="48">
        <v>0.67008870777554042</v>
      </c>
      <c r="C86" s="48">
        <v>1.547019160207729E-2</v>
      </c>
      <c r="D86" s="48">
        <v>1.1490880915615835E-2</v>
      </c>
      <c r="E86" s="48">
        <v>3.7347929149609736E-2</v>
      </c>
      <c r="F86" s="48">
        <v>2.9372835100369744E-2</v>
      </c>
      <c r="G86" s="48">
        <v>0.19866671742612055</v>
      </c>
      <c r="H86" s="48">
        <v>3.6702098325804504E-2</v>
      </c>
      <c r="I86" s="48">
        <v>8.6063970486193896E-4</v>
      </c>
    </row>
    <row r="87" spans="1:9">
      <c r="A87" s="47" t="s">
        <v>110</v>
      </c>
      <c r="B87" s="48">
        <v>0.66577800101497864</v>
      </c>
      <c r="C87" s="48">
        <v>1.54924990443533E-2</v>
      </c>
      <c r="D87" s="48">
        <v>1.1345844237590401E-2</v>
      </c>
      <c r="E87" s="48">
        <v>4.0683542979521502E-2</v>
      </c>
      <c r="F87" s="48">
        <v>3.1539172836891997E-2</v>
      </c>
      <c r="G87" s="48">
        <v>0.1971760793741357</v>
      </c>
      <c r="H87" s="48">
        <v>3.7351715681559906E-2</v>
      </c>
      <c r="I87" s="48">
        <v>6.3314483096860695E-4</v>
      </c>
    </row>
    <row r="88" spans="1:9">
      <c r="A88" s="47" t="s">
        <v>111</v>
      </c>
      <c r="B88" s="48">
        <v>0.65863702096115861</v>
      </c>
      <c r="C88" s="48">
        <v>1.5029341794716062E-2</v>
      </c>
      <c r="D88" s="48">
        <v>1.1234922395748805E-2</v>
      </c>
      <c r="E88" s="48">
        <v>4.2233904097753086E-2</v>
      </c>
      <c r="F88" s="48">
        <v>4.7439828750347267E-2</v>
      </c>
      <c r="G88" s="48">
        <v>0.1922109687777786</v>
      </c>
      <c r="H88" s="48">
        <v>3.3128129254428908E-2</v>
      </c>
      <c r="I88" s="48">
        <v>8.5883968068700835E-5</v>
      </c>
    </row>
    <row r="89" spans="1:9">
      <c r="A89" s="47" t="s">
        <v>112</v>
      </c>
      <c r="B89" s="48">
        <v>0.66359578801754615</v>
      </c>
      <c r="C89" s="48">
        <v>1.4431871412845212E-2</v>
      </c>
      <c r="D89" s="48">
        <v>1.0805863652752365E-2</v>
      </c>
      <c r="E89" s="48">
        <v>4.2431526652284154E-2</v>
      </c>
      <c r="F89" s="48">
        <v>3.7336740861230781E-2</v>
      </c>
      <c r="G89" s="48">
        <v>0.1982503938166012</v>
      </c>
      <c r="H89" s="48">
        <v>3.2163568631249979E-2</v>
      </c>
      <c r="I89" s="48">
        <v>9.8424695549009789E-4</v>
      </c>
    </row>
    <row r="90" spans="1:9">
      <c r="A90" s="47" t="s">
        <v>113</v>
      </c>
      <c r="B90" s="48">
        <v>0.67328735362796333</v>
      </c>
      <c r="C90" s="48">
        <v>1.4424529708580902E-2</v>
      </c>
      <c r="D90" s="48">
        <v>1.0649085736305606E-2</v>
      </c>
      <c r="E90" s="48">
        <v>4.1766071184571901E-2</v>
      </c>
      <c r="F90" s="48">
        <v>3.8668735463013484E-2</v>
      </c>
      <c r="G90" s="48">
        <v>0.18911028177020187</v>
      </c>
      <c r="H90" s="48">
        <v>3.1444872557163557E-2</v>
      </c>
      <c r="I90" s="48">
        <v>6.4906995219933604E-4</v>
      </c>
    </row>
    <row r="91" spans="1:9">
      <c r="A91" s="47" t="s">
        <v>114</v>
      </c>
      <c r="B91" s="48">
        <v>0.66855241598226267</v>
      </c>
      <c r="C91" s="48">
        <v>1.4200528338593376E-2</v>
      </c>
      <c r="D91" s="48">
        <v>1.0396119647832972E-2</v>
      </c>
      <c r="E91" s="48">
        <v>4.0844002924616069E-2</v>
      </c>
      <c r="F91" s="48">
        <v>4.7801755344450046E-2</v>
      </c>
      <c r="G91" s="48">
        <v>0.18718707982814489</v>
      </c>
      <c r="H91" s="48">
        <v>3.0374783212467098E-2</v>
      </c>
      <c r="I91" s="48">
        <v>6.4331472163284135E-4</v>
      </c>
    </row>
    <row r="92" spans="1:9">
      <c r="A92" s="47" t="s">
        <v>115</v>
      </c>
      <c r="B92" s="48">
        <v>0.66751511439723044</v>
      </c>
      <c r="C92" s="48">
        <v>1.513770640479702E-2</v>
      </c>
      <c r="D92" s="48">
        <v>1.0713037393520166E-2</v>
      </c>
      <c r="E92" s="48">
        <v>3.9300772800574563E-2</v>
      </c>
      <c r="F92" s="48">
        <v>4.0965974514260692E-2</v>
      </c>
      <c r="G92" s="48">
        <v>0.19322844549940948</v>
      </c>
      <c r="H92" s="48">
        <v>3.2624933181537696E-2</v>
      </c>
      <c r="I92" s="48">
        <v>5.1401580866998454E-4</v>
      </c>
    </row>
    <row r="93" spans="1:9">
      <c r="A93" s="47" t="s">
        <v>116</v>
      </c>
      <c r="B93" s="48">
        <v>0.66577099033626663</v>
      </c>
      <c r="C93" s="48">
        <v>1.4926476016104693E-2</v>
      </c>
      <c r="D93" s="48">
        <v>1.0607071617039254E-2</v>
      </c>
      <c r="E93" s="48">
        <v>3.8738692086861808E-2</v>
      </c>
      <c r="F93" s="48">
        <v>4.4629082396197908E-2</v>
      </c>
      <c r="G93" s="48">
        <v>0.18875018764230236</v>
      </c>
      <c r="H93" s="48">
        <v>3.6207553011107806E-2</v>
      </c>
      <c r="I93" s="48">
        <v>3.6994689411953271E-4</v>
      </c>
    </row>
    <row r="94" spans="1:9">
      <c r="A94" s="47" t="s">
        <v>117</v>
      </c>
      <c r="B94" s="48">
        <v>0.65858922137885567</v>
      </c>
      <c r="C94" s="48">
        <v>1.4757722804339381E-2</v>
      </c>
      <c r="D94" s="48">
        <v>1.0435710088118473E-2</v>
      </c>
      <c r="E94" s="48">
        <v>3.7507677417337182E-2</v>
      </c>
      <c r="F94" s="48">
        <v>4.8117322413294236E-2</v>
      </c>
      <c r="G94" s="48">
        <v>0.19202181640729171</v>
      </c>
      <c r="H94" s="48">
        <v>3.8790384747624328E-2</v>
      </c>
      <c r="I94" s="48">
        <v>-2.1985525686097498E-4</v>
      </c>
    </row>
    <row r="95" spans="1:9">
      <c r="A95" s="47" t="s">
        <v>118</v>
      </c>
      <c r="B95" s="48">
        <v>0.65978500988398081</v>
      </c>
      <c r="C95" s="48">
        <v>1.5544227057281521E-2</v>
      </c>
      <c r="D95" s="48">
        <v>1.0421209905533652E-2</v>
      </c>
      <c r="E95" s="48">
        <v>3.6179899590814725E-2</v>
      </c>
      <c r="F95" s="48">
        <v>6.4566836898981031E-2</v>
      </c>
      <c r="G95" s="48">
        <v>0.17703048269307969</v>
      </c>
      <c r="H95" s="48">
        <v>3.6696307286341913E-2</v>
      </c>
      <c r="I95" s="48">
        <v>-2.2397331601338951E-4</v>
      </c>
    </row>
    <row r="96" spans="1:9">
      <c r="A96" s="47" t="s">
        <v>119</v>
      </c>
      <c r="B96" s="48">
        <v>0.6540476005835083</v>
      </c>
      <c r="C96" s="48">
        <v>1.5263215561400999E-2</v>
      </c>
      <c r="D96" s="48">
        <v>1.0103736949287864E-2</v>
      </c>
      <c r="E96" s="48">
        <v>3.7981586979642094E-2</v>
      </c>
      <c r="F96" s="48">
        <v>7.0787089891503466E-2</v>
      </c>
      <c r="G96" s="48">
        <v>0.17619759279170688</v>
      </c>
      <c r="H96" s="48">
        <v>3.5362442976248278E-2</v>
      </c>
      <c r="I96" s="48">
        <v>2.5673426670213601E-4</v>
      </c>
    </row>
    <row r="97" spans="1:9">
      <c r="A97" s="47" t="s">
        <v>120</v>
      </c>
      <c r="B97" s="48">
        <v>0.65812682130270261</v>
      </c>
      <c r="C97" s="48">
        <v>1.4740941533853039E-2</v>
      </c>
      <c r="D97" s="48">
        <v>8.7907770710667875E-3</v>
      </c>
      <c r="E97" s="48">
        <v>3.8038579372256624E-2</v>
      </c>
      <c r="F97" s="48">
        <v>6.2558700697124547E-2</v>
      </c>
      <c r="G97" s="48">
        <v>0.18152045399211053</v>
      </c>
      <c r="H97" s="48">
        <v>3.5989234985371189E-2</v>
      </c>
      <c r="I97" s="48">
        <v>2.3449104551464211E-4</v>
      </c>
    </row>
    <row r="98" spans="1:9">
      <c r="A98" s="47" t="s">
        <v>121</v>
      </c>
      <c r="B98" s="48">
        <v>0.66259295210059821</v>
      </c>
      <c r="C98" s="48">
        <v>1.4605310297146493E-2</v>
      </c>
      <c r="D98" s="48">
        <v>8.5561389558643612E-3</v>
      </c>
      <c r="E98" s="48">
        <v>3.9294272286385802E-2</v>
      </c>
      <c r="F98" s="48">
        <v>5.8836983506454839E-2</v>
      </c>
      <c r="G98" s="48">
        <v>0.1774556331402431</v>
      </c>
      <c r="H98" s="48">
        <v>3.8426867897627871E-2</v>
      </c>
      <c r="I98" s="48">
        <v>2.3184181567925574E-4</v>
      </c>
    </row>
    <row r="99" spans="1:9">
      <c r="A99" s="47" t="s">
        <v>122</v>
      </c>
      <c r="B99" s="48">
        <v>0.66227885074631132</v>
      </c>
      <c r="C99" s="48">
        <v>1.382650680675252E-2</v>
      </c>
      <c r="D99" s="48">
        <v>8.3476377579423684E-3</v>
      </c>
      <c r="E99" s="48">
        <v>3.9871410690722794E-2</v>
      </c>
      <c r="F99" s="48">
        <v>6.3156562585892792E-2</v>
      </c>
      <c r="G99" s="48">
        <v>0.17410853830235301</v>
      </c>
      <c r="H99" s="48">
        <v>3.8357005454107619E-2</v>
      </c>
      <c r="I99" s="48">
        <v>5.3487655917521833E-5</v>
      </c>
    </row>
    <row r="100" spans="1:9">
      <c r="A100" s="47" t="s">
        <v>123</v>
      </c>
      <c r="B100" s="48">
        <v>0.65469569332819033</v>
      </c>
      <c r="C100" s="48">
        <v>1.3447831054608939E-2</v>
      </c>
      <c r="D100" s="48">
        <v>8.2111180402463149E-3</v>
      </c>
      <c r="E100" s="48">
        <v>3.8961658147793551E-2</v>
      </c>
      <c r="F100" s="48">
        <v>7.5487889203933414E-2</v>
      </c>
      <c r="G100" s="48">
        <v>0.17140664114162446</v>
      </c>
      <c r="H100" s="48">
        <v>3.7214849310456773E-2</v>
      </c>
      <c r="I100" s="48">
        <v>5.7431977314623757E-4</v>
      </c>
    </row>
    <row r="101" spans="1:9">
      <c r="A101" s="47" t="s">
        <v>124</v>
      </c>
      <c r="B101" s="48">
        <v>0.65632069853927621</v>
      </c>
      <c r="C101" s="48">
        <v>1.32160848258199E-2</v>
      </c>
      <c r="D101" s="48">
        <v>7.8804046396373645E-3</v>
      </c>
      <c r="E101" s="48">
        <v>4.0007302594797803E-2</v>
      </c>
      <c r="F101" s="48">
        <v>6.9339059569322375E-2</v>
      </c>
      <c r="G101" s="48">
        <v>0.17474637780401803</v>
      </c>
      <c r="H101" s="48">
        <v>3.7466884730136672E-2</v>
      </c>
      <c r="I101" s="48">
        <v>1.0231872969915835E-3</v>
      </c>
    </row>
    <row r="102" spans="1:9">
      <c r="A102" s="47" t="s">
        <v>125</v>
      </c>
      <c r="B102" s="48">
        <v>0.65758227534345348</v>
      </c>
      <c r="C102" s="48">
        <v>1.2815074156556607E-2</v>
      </c>
      <c r="D102" s="48">
        <v>7.6591101159786531E-3</v>
      </c>
      <c r="E102" s="48">
        <v>3.890293762556684E-2</v>
      </c>
      <c r="F102" s="48">
        <v>6.3255636804385743E-2</v>
      </c>
      <c r="G102" s="48">
        <v>0.18075223876992669</v>
      </c>
      <c r="H102" s="48">
        <v>3.7479359961519403E-2</v>
      </c>
      <c r="I102" s="48">
        <v>1.5533672226125768E-3</v>
      </c>
    </row>
    <row r="103" spans="1:9">
      <c r="A103" s="47" t="s">
        <v>126</v>
      </c>
      <c r="B103" s="48">
        <v>0.67035313742510294</v>
      </c>
      <c r="C103" s="48">
        <v>1.2658278402926161E-2</v>
      </c>
      <c r="D103" s="48">
        <v>1.2133992786908588E-2</v>
      </c>
      <c r="E103" s="48">
        <v>3.8209713998017134E-2</v>
      </c>
      <c r="F103" s="48">
        <v>5.0412397975395838E-2</v>
      </c>
      <c r="G103" s="48">
        <v>0.17748279311355061</v>
      </c>
      <c r="H103" s="48">
        <v>3.7242588539562346E-2</v>
      </c>
      <c r="I103" s="48">
        <v>1.5070977585363615E-3</v>
      </c>
    </row>
    <row r="104" spans="1:9">
      <c r="A104" s="47" t="s">
        <v>127</v>
      </c>
      <c r="B104" s="48">
        <v>0.67368749132631778</v>
      </c>
      <c r="C104" s="48">
        <v>1.2518069004151535E-2</v>
      </c>
      <c r="D104" s="48">
        <v>1.1906350705033019E-2</v>
      </c>
      <c r="E104" s="48">
        <v>3.4856318542642935E-2</v>
      </c>
      <c r="F104" s="48">
        <v>4.8080652049979807E-2</v>
      </c>
      <c r="G104" s="48">
        <v>0.18089893760307482</v>
      </c>
      <c r="H104" s="48">
        <v>3.703777291803214E-2</v>
      </c>
      <c r="I104" s="48">
        <v>1.014407850767997E-3</v>
      </c>
    </row>
    <row r="105" spans="1:9">
      <c r="A105" s="47" t="s">
        <v>128</v>
      </c>
      <c r="B105" s="48">
        <v>0.6548444693606702</v>
      </c>
      <c r="C105" s="48">
        <v>1.2374988103987065E-2</v>
      </c>
      <c r="D105" s="48">
        <v>1.1627203483462013E-2</v>
      </c>
      <c r="E105" s="48">
        <v>3.4420526563085634E-2</v>
      </c>
      <c r="F105" s="48">
        <v>6.7806527516746554E-2</v>
      </c>
      <c r="G105" s="48">
        <v>0.18129826510455499</v>
      </c>
      <c r="H105" s="48">
        <v>3.6539445277108069E-2</v>
      </c>
      <c r="I105" s="48">
        <v>1.0885745903854785E-3</v>
      </c>
    </row>
    <row r="106" spans="1:9">
      <c r="A106" s="47" t="s">
        <v>129</v>
      </c>
      <c r="B106" s="48">
        <v>0.64640601557555011</v>
      </c>
      <c r="C106" s="48">
        <v>1.211953282777486E-2</v>
      </c>
      <c r="D106" s="48">
        <v>1.1359121633332626E-2</v>
      </c>
      <c r="E106" s="48">
        <v>3.3354374030931895E-2</v>
      </c>
      <c r="F106" s="48">
        <v>7.1226998925994559E-2</v>
      </c>
      <c r="G106" s="48">
        <v>0.18727372474163287</v>
      </c>
      <c r="H106" s="48">
        <v>3.7335958566919514E-2</v>
      </c>
      <c r="I106" s="48">
        <v>9.2427369786359881E-4</v>
      </c>
    </row>
    <row r="107" spans="1:9">
      <c r="A107" s="47" t="s">
        <v>130</v>
      </c>
      <c r="B107" s="48">
        <v>0.64370788337413809</v>
      </c>
      <c r="C107" s="48">
        <v>1.1825001714796763E-2</v>
      </c>
      <c r="D107" s="48">
        <v>1.1050885090162327E-2</v>
      </c>
      <c r="E107" s="48">
        <v>3.4347952198832084E-2</v>
      </c>
      <c r="F107" s="48">
        <v>6.3545782090335234E-2</v>
      </c>
      <c r="G107" s="48">
        <v>0.19643987466759483</v>
      </c>
      <c r="H107" s="48">
        <v>3.7592707728962407E-2</v>
      </c>
      <c r="I107" s="48">
        <v>1.489913135178326E-3</v>
      </c>
    </row>
    <row r="108" spans="1:9">
      <c r="A108" s="47" t="s">
        <v>131</v>
      </c>
      <c r="B108" s="48">
        <v>0.64113531212701869</v>
      </c>
      <c r="C108" s="48">
        <v>1.1502956140073378E-2</v>
      </c>
      <c r="D108" s="48">
        <v>1.0703348920992348E-2</v>
      </c>
      <c r="E108" s="48">
        <v>3.2509162290924626E-2</v>
      </c>
      <c r="F108" s="48">
        <v>6.2315389694970177E-2</v>
      </c>
      <c r="G108" s="48">
        <v>0.20321356037557778</v>
      </c>
      <c r="H108" s="48">
        <v>3.723371339079172E-2</v>
      </c>
      <c r="I108" s="48">
        <v>1.3865570596512859E-3</v>
      </c>
    </row>
    <row r="109" spans="1:9">
      <c r="A109" s="47" t="s">
        <v>132</v>
      </c>
      <c r="B109" s="48">
        <v>0.64231964612171877</v>
      </c>
      <c r="C109" s="48">
        <v>1.1604934828627881E-2</v>
      </c>
      <c r="D109" s="48">
        <v>1.0464994489511787E-2</v>
      </c>
      <c r="E109" s="48">
        <v>3.145120249462198E-2</v>
      </c>
      <c r="F109" s="48">
        <v>6.4112120983910711E-2</v>
      </c>
      <c r="G109" s="48">
        <v>0.20089923058856293</v>
      </c>
      <c r="H109" s="48">
        <v>3.804841951774162E-2</v>
      </c>
      <c r="I109" s="48">
        <v>1.0994509753043083E-3</v>
      </c>
    </row>
    <row r="110" spans="1:9">
      <c r="A110" s="47" t="s">
        <v>133</v>
      </c>
      <c r="B110" s="48">
        <v>0.63085657187963273</v>
      </c>
      <c r="C110" s="48">
        <v>1.1369437621026856E-2</v>
      </c>
      <c r="D110" s="48">
        <v>1.0254024986323166E-2</v>
      </c>
      <c r="E110" s="48">
        <v>3.2050254323503377E-2</v>
      </c>
      <c r="F110" s="48">
        <v>7.694874800434473E-2</v>
      </c>
      <c r="G110" s="48">
        <v>0.20021310174612775</v>
      </c>
      <c r="H110" s="48">
        <v>3.6947411932160251E-2</v>
      </c>
      <c r="I110" s="48">
        <v>1.3604495068811561E-3</v>
      </c>
    </row>
    <row r="111" spans="1:9">
      <c r="A111" s="47" t="s">
        <v>134</v>
      </c>
      <c r="B111" s="48">
        <v>0.63637667666846065</v>
      </c>
      <c r="C111" s="48">
        <v>1.0716944923365557E-2</v>
      </c>
      <c r="D111" s="48">
        <v>1.0647835926587816E-2</v>
      </c>
      <c r="E111" s="48">
        <v>2.9445946202501811E-2</v>
      </c>
      <c r="F111" s="48">
        <v>6.5819008808440646E-2</v>
      </c>
      <c r="G111" s="48">
        <v>0.20889132579074121</v>
      </c>
      <c r="H111" s="48">
        <v>3.7094122751938539E-2</v>
      </c>
      <c r="I111" s="48">
        <v>1.0081389279636478E-3</v>
      </c>
    </row>
    <row r="112" spans="1:9">
      <c r="A112" s="47" t="s">
        <v>135</v>
      </c>
      <c r="B112" s="48">
        <v>0.65218432789517455</v>
      </c>
      <c r="C112" s="48">
        <v>1.0798394667039206E-2</v>
      </c>
      <c r="D112" s="48">
        <v>1.0694805924237744E-2</v>
      </c>
      <c r="E112" s="48">
        <v>2.9570737929957656E-2</v>
      </c>
      <c r="F112" s="48">
        <v>6.4976639429568564E-2</v>
      </c>
      <c r="G112" s="48">
        <v>0.19418228375199445</v>
      </c>
      <c r="H112" s="48">
        <v>3.6349959372188566E-2</v>
      </c>
      <c r="I112" s="48">
        <v>1.2428510298393535E-3</v>
      </c>
    </row>
    <row r="113" spans="1:9">
      <c r="A113" s="47" t="s">
        <v>136</v>
      </c>
      <c r="B113" s="48">
        <v>0.63581199789098564</v>
      </c>
      <c r="C113" s="48">
        <v>1.0502611250906027E-2</v>
      </c>
      <c r="D113" s="48">
        <v>1.0375622973152336E-2</v>
      </c>
      <c r="E113" s="48">
        <v>3.3758332086601089E-2</v>
      </c>
      <c r="F113" s="48">
        <v>7.2352212205962732E-2</v>
      </c>
      <c r="G113" s="48">
        <v>0.19983510688082304</v>
      </c>
      <c r="H113" s="48">
        <v>3.6354837353765143E-2</v>
      </c>
      <c r="I113" s="48">
        <v>1.0092793578040066E-3</v>
      </c>
    </row>
    <row r="114" spans="1:9">
      <c r="A114" s="47" t="s">
        <v>137</v>
      </c>
      <c r="B114" s="48">
        <v>0.6378043187905944</v>
      </c>
      <c r="C114" s="48">
        <v>1.0379732614488645E-2</v>
      </c>
      <c r="D114" s="48">
        <v>1.0246748297573242E-2</v>
      </c>
      <c r="E114" s="48">
        <v>3.2970110301335315E-2</v>
      </c>
      <c r="F114" s="48">
        <v>7.4477891525394566E-2</v>
      </c>
      <c r="G114" s="48">
        <v>0.19718064063509244</v>
      </c>
      <c r="H114" s="48">
        <v>3.6256016765421423E-2</v>
      </c>
      <c r="I114" s="48">
        <v>6.8454107009996651E-4</v>
      </c>
    </row>
    <row r="115" spans="1:9">
      <c r="A115" s="47" t="s">
        <v>138</v>
      </c>
      <c r="B115" s="48">
        <v>0.63457958816558002</v>
      </c>
      <c r="C115" s="48">
        <v>1.0289936024760228E-2</v>
      </c>
      <c r="D115" s="48">
        <v>1.3286545880392225E-2</v>
      </c>
      <c r="E115" s="48">
        <v>3.4129297101539481E-2</v>
      </c>
      <c r="F115" s="48">
        <v>7.1694705156929703E-2</v>
      </c>
      <c r="G115" s="48">
        <v>0.19833354266111522</v>
      </c>
      <c r="H115" s="48">
        <v>3.7073389137875647E-2</v>
      </c>
      <c r="I115" s="48">
        <v>6.129958718074888E-4</v>
      </c>
    </row>
    <row r="116" spans="1:9">
      <c r="A116" s="47" t="s">
        <v>139</v>
      </c>
      <c r="B116" s="48">
        <v>0.62669039365320811</v>
      </c>
      <c r="C116" s="48">
        <v>1.0144240107267959E-2</v>
      </c>
      <c r="D116" s="48">
        <v>1.6939041689268349E-2</v>
      </c>
      <c r="E116" s="48">
        <v>3.1247149682228411E-2</v>
      </c>
      <c r="F116" s="48">
        <v>8.0602081224246419E-2</v>
      </c>
      <c r="G116" s="48">
        <v>0.19626926219806326</v>
      </c>
      <c r="H116" s="48">
        <v>3.7397041138232688E-2</v>
      </c>
      <c r="I116" s="48">
        <v>7.1079030748487772E-4</v>
      </c>
    </row>
    <row r="117" spans="1:9">
      <c r="A117" s="47" t="s">
        <v>140</v>
      </c>
      <c r="B117" s="48">
        <v>0.61794353566014715</v>
      </c>
      <c r="C117" s="48">
        <v>9.9614960082853882E-3</v>
      </c>
      <c r="D117" s="48">
        <v>1.6737859407430881E-2</v>
      </c>
      <c r="E117" s="48">
        <v>3.0975592676533971E-2</v>
      </c>
      <c r="F117" s="48">
        <v>9.0691217821597739E-2</v>
      </c>
      <c r="G117" s="48">
        <v>0.19651661811355145</v>
      </c>
      <c r="H117" s="48">
        <v>3.6871911788407354E-2</v>
      </c>
      <c r="I117" s="48">
        <v>3.0176852404604923E-4</v>
      </c>
    </row>
    <row r="118" spans="1:9">
      <c r="A118" s="47" t="s">
        <v>141</v>
      </c>
      <c r="B118" s="48">
        <v>0.61433811809903771</v>
      </c>
      <c r="C118" s="48">
        <v>9.8981365541465326E-3</v>
      </c>
      <c r="D118" s="48">
        <v>2.3320030239404529E-2</v>
      </c>
      <c r="E118" s="48">
        <v>3.0326739315392141E-2</v>
      </c>
      <c r="F118" s="48">
        <v>8.7945641047640799E-2</v>
      </c>
      <c r="G118" s="48">
        <v>0.19715555319372666</v>
      </c>
      <c r="H118" s="48">
        <v>3.6276128447551077E-2</v>
      </c>
      <c r="I118" s="48">
        <v>7.396531031005775E-4</v>
      </c>
    </row>
    <row r="119" spans="1:9">
      <c r="A119" s="47" t="s">
        <v>142</v>
      </c>
      <c r="B119" s="48">
        <v>0.59824205623044069</v>
      </c>
      <c r="C119" s="48">
        <v>9.6074972631596065E-3</v>
      </c>
      <c r="D119" s="48">
        <v>2.4135635847397471E-2</v>
      </c>
      <c r="E119" s="48">
        <v>2.9370482483270764E-2</v>
      </c>
      <c r="F119" s="48">
        <v>9.4401565095890219E-2</v>
      </c>
      <c r="G119" s="48">
        <v>0.2073239879746531</v>
      </c>
      <c r="H119" s="48">
        <v>3.6083806114238816E-2</v>
      </c>
      <c r="I119" s="48">
        <v>8.3496899094934358E-4</v>
      </c>
    </row>
    <row r="120" spans="1:9">
      <c r="A120" s="47" t="s">
        <v>143</v>
      </c>
      <c r="B120" s="48">
        <v>0.59270600910475923</v>
      </c>
      <c r="C120" s="48">
        <v>9.5005290480434587E-3</v>
      </c>
      <c r="D120" s="48">
        <v>2.4633405663683432E-2</v>
      </c>
      <c r="E120" s="48">
        <v>3.3079911408172256E-2</v>
      </c>
      <c r="F120" s="48">
        <v>0.10015686342651939</v>
      </c>
      <c r="G120" s="48">
        <v>0.20333799076135242</v>
      </c>
      <c r="H120" s="48">
        <v>3.560019683618211E-2</v>
      </c>
      <c r="I120" s="48">
        <v>9.8509375128778181E-4</v>
      </c>
    </row>
    <row r="121" spans="1:9">
      <c r="A121" s="47" t="s">
        <v>144</v>
      </c>
      <c r="B121" s="48">
        <v>0.61033602772772799</v>
      </c>
      <c r="C121" s="48">
        <v>9.202863492421668E-3</v>
      </c>
      <c r="D121" s="48">
        <v>2.413140772638734E-2</v>
      </c>
      <c r="E121" s="48">
        <v>3.4377636371788332E-2</v>
      </c>
      <c r="F121" s="48">
        <v>8.320166914480584E-2</v>
      </c>
      <c r="G121" s="48">
        <v>0.203475960582117</v>
      </c>
      <c r="H121" s="48">
        <v>3.4186223888753309E-2</v>
      </c>
      <c r="I121" s="48">
        <v>1.0882110659985345E-3</v>
      </c>
    </row>
    <row r="122" spans="1:9">
      <c r="A122" s="47" t="s">
        <v>145</v>
      </c>
      <c r="B122" s="48">
        <v>0.60251311704109001</v>
      </c>
      <c r="C122" s="48">
        <v>1.0184563588451833E-2</v>
      </c>
      <c r="D122" s="48">
        <v>2.4773462592527169E-2</v>
      </c>
      <c r="E122" s="48">
        <v>3.4720752496197042E-2</v>
      </c>
      <c r="F122" s="48">
        <v>9.2814184205497058E-2</v>
      </c>
      <c r="G122" s="48">
        <v>0.19871339524442852</v>
      </c>
      <c r="H122" s="48">
        <v>3.5206051861773432E-2</v>
      </c>
      <c r="I122" s="48">
        <v>1.0744729700348594E-3</v>
      </c>
    </row>
    <row r="123" spans="1:9">
      <c r="A123" s="47" t="s">
        <v>146</v>
      </c>
      <c r="B123" s="48">
        <v>0.60468472197232737</v>
      </c>
      <c r="C123" s="48">
        <v>6.8867471975227398E-3</v>
      </c>
      <c r="D123" s="48">
        <v>2.8185513524292004E-2</v>
      </c>
      <c r="E123" s="48">
        <v>3.4776157558755467E-2</v>
      </c>
      <c r="F123" s="48">
        <v>0.10456293643446156</v>
      </c>
      <c r="G123" s="48">
        <v>0.18475683646498745</v>
      </c>
      <c r="H123" s="48">
        <v>3.5000797637138863E-2</v>
      </c>
      <c r="I123" s="48">
        <v>1.1462892105144845E-3</v>
      </c>
    </row>
    <row r="124" spans="1:9">
      <c r="A124" s="47" t="s">
        <v>147</v>
      </c>
      <c r="B124" s="48">
        <v>0.60790642408948592</v>
      </c>
      <c r="C124" s="48">
        <v>6.8278434024640145E-3</v>
      </c>
      <c r="D124" s="48">
        <v>2.8763284484586142E-2</v>
      </c>
      <c r="E124" s="48">
        <v>3.3762614367692276E-2</v>
      </c>
      <c r="F124" s="48">
        <v>0.10407958103339209</v>
      </c>
      <c r="G124" s="48">
        <v>0.18307212181579283</v>
      </c>
      <c r="H124" s="48">
        <v>3.4537646608345261E-2</v>
      </c>
      <c r="I124" s="48">
        <v>1.0504841982414597E-3</v>
      </c>
    </row>
    <row r="125" spans="1:9">
      <c r="A125" s="47" t="s">
        <v>148</v>
      </c>
      <c r="B125" s="48">
        <v>0.60779062658391536</v>
      </c>
      <c r="C125" s="48">
        <v>6.6929391724980646E-3</v>
      </c>
      <c r="D125" s="48">
        <v>3.0349601038756363E-2</v>
      </c>
      <c r="E125" s="48">
        <v>3.3510756691391419E-2</v>
      </c>
      <c r="F125" s="48">
        <v>0.10336666541702257</v>
      </c>
      <c r="G125" s="48">
        <v>0.18170481837559335</v>
      </c>
      <c r="H125" s="48">
        <v>3.5441778386643426E-2</v>
      </c>
      <c r="I125" s="48">
        <v>1.142814334179368E-3</v>
      </c>
    </row>
    <row r="126" spans="1:9">
      <c r="A126" s="47" t="s">
        <v>149</v>
      </c>
      <c r="B126" s="48">
        <v>0.61422235820914506</v>
      </c>
      <c r="C126" s="48">
        <v>6.3276976856444815E-3</v>
      </c>
      <c r="D126" s="48">
        <v>3.0515494148254094E-2</v>
      </c>
      <c r="E126" s="48">
        <v>3.2419624900521277E-2</v>
      </c>
      <c r="F126" s="48">
        <v>9.6075665266685956E-2</v>
      </c>
      <c r="G126" s="48">
        <v>0.18539107760910312</v>
      </c>
      <c r="H126" s="48">
        <v>3.3919806647094632E-2</v>
      </c>
      <c r="I126" s="48">
        <v>1.1282755335513457E-3</v>
      </c>
    </row>
    <row r="127" spans="1:9">
      <c r="A127" s="47" t="s">
        <v>150</v>
      </c>
      <c r="B127" s="48">
        <v>0.62500545327513224</v>
      </c>
      <c r="C127" s="48">
        <v>6.2204264081268928E-3</v>
      </c>
      <c r="D127" s="48">
        <v>2.9847078074191104E-2</v>
      </c>
      <c r="E127" s="48">
        <v>3.2609389626715342E-2</v>
      </c>
      <c r="F127" s="48">
        <v>8.2728220172063466E-2</v>
      </c>
      <c r="G127" s="48">
        <v>0.18898218478290288</v>
      </c>
      <c r="H127" s="48">
        <v>3.3522249780589375E-2</v>
      </c>
      <c r="I127" s="48">
        <v>1.0849978802786756E-3</v>
      </c>
    </row>
    <row r="128" spans="1:9">
      <c r="A128" s="47" t="s">
        <v>152</v>
      </c>
      <c r="B128" s="48">
        <v>0.62502840565870121</v>
      </c>
      <c r="C128" s="48">
        <v>6.1766946267242844E-3</v>
      </c>
      <c r="D128" s="48">
        <v>3.2723473414221362E-2</v>
      </c>
      <c r="E128" s="48">
        <v>3.2569254328450821E-2</v>
      </c>
      <c r="F128" s="48">
        <v>8.1692447310595356E-2</v>
      </c>
      <c r="G128" s="48">
        <v>0.18928376460332089</v>
      </c>
      <c r="H128" s="48">
        <v>3.1438802512822446E-2</v>
      </c>
      <c r="I128" s="48">
        <v>1.0871575451636434E-3</v>
      </c>
    </row>
    <row r="129" spans="1:9">
      <c r="A129" s="47" t="s">
        <v>153</v>
      </c>
      <c r="B129" s="48">
        <v>0.62683780474390394</v>
      </c>
      <c r="C129" s="48">
        <v>6.0402731205958264E-3</v>
      </c>
      <c r="D129" s="48">
        <v>3.3219098124269486E-2</v>
      </c>
      <c r="E129" s="48">
        <v>3.5045019663036185E-2</v>
      </c>
      <c r="F129" s="48">
        <v>7.3496103551164385E-2</v>
      </c>
      <c r="G129" s="48">
        <v>0.19340697605441096</v>
      </c>
      <c r="H129" s="48">
        <v>3.0978920895423923E-2</v>
      </c>
      <c r="I129" s="48">
        <v>9.7580384719533973E-4</v>
      </c>
    </row>
    <row r="130" spans="1:9">
      <c r="A130" s="47" t="s">
        <v>154</v>
      </c>
      <c r="B130" s="48">
        <v>0.63770935065640333</v>
      </c>
      <c r="C130" s="48">
        <v>6.2975858100302881E-3</v>
      </c>
      <c r="D130" s="48">
        <v>3.4085981065638184E-2</v>
      </c>
      <c r="E130" s="48">
        <v>3.4057163512893146E-2</v>
      </c>
      <c r="F130" s="48">
        <v>8.228192483832035E-2</v>
      </c>
      <c r="G130" s="48">
        <v>0.17448010721618354</v>
      </c>
      <c r="H130" s="48">
        <v>3.0096078662044529E-2</v>
      </c>
      <c r="I130" s="48">
        <v>9.918082384866053E-4</v>
      </c>
    </row>
    <row r="131" spans="1:9">
      <c r="A131" s="47" t="s">
        <v>155</v>
      </c>
      <c r="B131" s="48">
        <v>0.63197506557021699</v>
      </c>
      <c r="C131" s="48">
        <v>6.2333288987017959E-3</v>
      </c>
      <c r="D131" s="48">
        <v>3.239057097916602E-2</v>
      </c>
      <c r="E131" s="48">
        <v>3.9479799958036389E-2</v>
      </c>
      <c r="F131" s="48">
        <v>9.208293353045037E-2</v>
      </c>
      <c r="G131" s="48">
        <v>0.165242705518265</v>
      </c>
      <c r="H131" s="48">
        <v>3.1623527311729599E-2</v>
      </c>
      <c r="I131" s="48">
        <v>9.7206823343384352E-4</v>
      </c>
    </row>
    <row r="132" spans="1:9">
      <c r="A132" s="47" t="s">
        <v>156</v>
      </c>
      <c r="B132" s="48">
        <v>0.60842862959695698</v>
      </c>
      <c r="C132" s="48">
        <v>5.9690875406666804E-3</v>
      </c>
      <c r="D132" s="48">
        <v>3.3403322927990448E-2</v>
      </c>
      <c r="E132" s="48">
        <v>4.4161742613378414E-2</v>
      </c>
      <c r="F132" s="48">
        <v>9.9832229400561773E-2</v>
      </c>
      <c r="G132" s="48">
        <v>0.17591735394311239</v>
      </c>
      <c r="H132" s="48">
        <v>3.1347675283872313E-2</v>
      </c>
      <c r="I132" s="48">
        <v>9.3995869346096927E-4</v>
      </c>
    </row>
    <row r="133" spans="1:9">
      <c r="A133" s="47" t="s">
        <v>157</v>
      </c>
      <c r="B133" s="48">
        <v>0.61303644410802782</v>
      </c>
      <c r="C133" s="48">
        <v>5.9872809258285416E-3</v>
      </c>
      <c r="D133" s="48">
        <v>3.4022064335493742E-2</v>
      </c>
      <c r="E133" s="48">
        <v>5.634359472100435E-2</v>
      </c>
      <c r="F133" s="48">
        <v>7.4398597606460518E-2</v>
      </c>
      <c r="G133" s="48">
        <v>0.1832351035264613</v>
      </c>
      <c r="H133" s="48">
        <v>3.189309191686613E-2</v>
      </c>
      <c r="I133" s="48">
        <v>1.083822859857616E-3</v>
      </c>
    </row>
    <row r="134" spans="1:9">
      <c r="A134" s="47" t="s">
        <v>158</v>
      </c>
      <c r="B134" s="48">
        <v>0.57517447490542817</v>
      </c>
      <c r="C134" s="48">
        <v>5.8238644712969335E-3</v>
      </c>
      <c r="D134" s="48">
        <v>3.4275136648932968E-2</v>
      </c>
      <c r="E134" s="48">
        <v>6.8144877226545178E-2</v>
      </c>
      <c r="F134" s="48">
        <v>9.096992741006317E-2</v>
      </c>
      <c r="G134" s="48">
        <v>0.19069473227466305</v>
      </c>
      <c r="H134" s="48">
        <v>3.3861962620450214E-2</v>
      </c>
      <c r="I134" s="48">
        <v>1.0550244426203372E-3</v>
      </c>
    </row>
    <row r="135" spans="1:9">
      <c r="A135" s="47" t="s">
        <v>159</v>
      </c>
      <c r="B135" s="48">
        <v>0.59136268905576495</v>
      </c>
      <c r="C135" s="48">
        <v>5.5282659330968247E-3</v>
      </c>
      <c r="D135" s="48">
        <v>3.1973372358340614E-2</v>
      </c>
      <c r="E135" s="48">
        <v>7.6847904025326666E-2</v>
      </c>
      <c r="F135" s="48">
        <v>6.8536775824342241E-2</v>
      </c>
      <c r="G135" s="48">
        <v>0.19246709226580172</v>
      </c>
      <c r="H135" s="48">
        <v>3.2229215074196037E-2</v>
      </c>
      <c r="I135" s="48">
        <v>1.0546854631310054E-3</v>
      </c>
    </row>
    <row r="136" spans="1:9">
      <c r="A136" s="47" t="s">
        <v>160</v>
      </c>
      <c r="B136" s="48">
        <v>0.58464827899721261</v>
      </c>
      <c r="C136" s="48">
        <v>5.3769789560749693E-3</v>
      </c>
      <c r="D136" s="48">
        <v>2.7760998443510786E-2</v>
      </c>
      <c r="E136" s="48">
        <v>7.5026429273966938E-2</v>
      </c>
      <c r="F136" s="48">
        <v>7.5946650006909686E-2</v>
      </c>
      <c r="G136" s="48">
        <v>0.19762928192300699</v>
      </c>
      <c r="H136" s="48">
        <v>3.2523499803857221E-2</v>
      </c>
      <c r="I136" s="48">
        <v>1.0878825954608522E-3</v>
      </c>
    </row>
    <row r="137" spans="1:9">
      <c r="A137" s="47" t="s">
        <v>161</v>
      </c>
      <c r="B137" s="48">
        <v>0.60059881516202795</v>
      </c>
      <c r="C137" s="48">
        <v>5.2416070736753979E-3</v>
      </c>
      <c r="D137" s="48">
        <v>2.6994666312979025E-2</v>
      </c>
      <c r="E137" s="48">
        <v>7.3131432327514095E-2</v>
      </c>
      <c r="F137" s="48">
        <v>5.9772050159426555E-2</v>
      </c>
      <c r="G137" s="48">
        <v>0.20320354800259141</v>
      </c>
      <c r="H137" s="48">
        <v>2.9962518145670896E-2</v>
      </c>
      <c r="I137" s="48">
        <v>1.0953628161146931E-3</v>
      </c>
    </row>
    <row r="138" spans="1:9">
      <c r="A138" s="47" t="s">
        <v>162</v>
      </c>
      <c r="B138" s="48">
        <v>0.61192476926984174</v>
      </c>
      <c r="C138" s="48">
        <v>5.2162375107733666E-3</v>
      </c>
      <c r="D138" s="48">
        <v>2.5852579875615671E-2</v>
      </c>
      <c r="E138" s="48">
        <v>7.1902429419905697E-2</v>
      </c>
      <c r="F138" s="48">
        <v>4.8180827478413332E-2</v>
      </c>
      <c r="G138" s="48">
        <v>0.20519493773899344</v>
      </c>
      <c r="H138" s="48">
        <v>3.0737165578680947E-2</v>
      </c>
      <c r="I138" s="48">
        <v>9.9105312777585195E-4</v>
      </c>
    </row>
    <row r="139" spans="1:9">
      <c r="A139" s="47" t="s">
        <v>163</v>
      </c>
      <c r="B139" s="48">
        <v>0.61375813908437293</v>
      </c>
      <c r="C139" s="48">
        <v>5.11757440469342E-3</v>
      </c>
      <c r="D139" s="48">
        <v>2.2866943865182385E-2</v>
      </c>
      <c r="E139" s="48">
        <v>7.0513738848030069E-2</v>
      </c>
      <c r="F139" s="48">
        <v>4.5784251283889965E-2</v>
      </c>
      <c r="G139" s="48">
        <v>0.21003179458023022</v>
      </c>
      <c r="H139" s="48">
        <v>3.0985740794399093E-2</v>
      </c>
      <c r="I139" s="48">
        <v>9.4181713920179881E-4</v>
      </c>
    </row>
    <row r="140" spans="1:9">
      <c r="A140" s="47" t="s">
        <v>164</v>
      </c>
      <c r="B140" s="48">
        <v>0.61364551766591324</v>
      </c>
      <c r="C140" s="48">
        <v>4.9966446488103004E-3</v>
      </c>
      <c r="D140" s="48">
        <v>2.3591655471233361E-2</v>
      </c>
      <c r="E140" s="48">
        <v>6.9861024551559958E-2</v>
      </c>
      <c r="F140" s="48">
        <v>4.3835048197057531E-2</v>
      </c>
      <c r="G140" s="48">
        <v>0.2119177569510115</v>
      </c>
      <c r="H140" s="48">
        <v>3.1214617202264094E-2</v>
      </c>
      <c r="I140" s="48">
        <v>9.3773531214995463E-4</v>
      </c>
    </row>
    <row r="141" spans="1:9">
      <c r="A141" s="47" t="s">
        <v>165</v>
      </c>
      <c r="B141" s="48">
        <v>0.60911714207516543</v>
      </c>
      <c r="C141" s="48">
        <v>4.9158500800476398E-3</v>
      </c>
      <c r="D141" s="48">
        <v>2.3220644877061786E-2</v>
      </c>
      <c r="E141" s="48">
        <v>6.9518542316185608E-2</v>
      </c>
      <c r="F141" s="48">
        <v>4.0345172607479891E-2</v>
      </c>
      <c r="G141" s="48">
        <v>0.22050026945285084</v>
      </c>
      <c r="H141" s="48">
        <v>3.1476037328258287E-2</v>
      </c>
      <c r="I141" s="48">
        <v>9.0634126295049044E-4</v>
      </c>
    </row>
    <row r="142" spans="1:9">
      <c r="A142" s="47" t="s">
        <v>166</v>
      </c>
      <c r="B142" s="48">
        <v>0.61082225279721447</v>
      </c>
      <c r="C142" s="48">
        <v>4.8510195553260246E-3</v>
      </c>
      <c r="D142" s="48">
        <v>2.1745047821617517E-2</v>
      </c>
      <c r="E142" s="48">
        <v>7.3029369353569962E-2</v>
      </c>
      <c r="F142" s="48">
        <v>3.5957868117488127E-2</v>
      </c>
      <c r="G142" s="48">
        <v>0.22018295084596973</v>
      </c>
      <c r="H142" s="48">
        <v>3.250476505566964E-2</v>
      </c>
      <c r="I142" s="48">
        <v>9.0672645314454246E-4</v>
      </c>
    </row>
    <row r="143" spans="1:9">
      <c r="A143" s="47" t="s">
        <v>167</v>
      </c>
      <c r="B143" s="48">
        <v>0.62255275578385993</v>
      </c>
      <c r="C143" s="48">
        <v>4.7871334347219805E-3</v>
      </c>
      <c r="D143" s="48">
        <v>2.1411491591292329E-2</v>
      </c>
      <c r="E143" s="48">
        <v>7.2150972389892515E-2</v>
      </c>
      <c r="F143" s="48">
        <v>2.7322880723863317E-2</v>
      </c>
      <c r="G143" s="48">
        <v>0.21971954177480041</v>
      </c>
      <c r="H143" s="48">
        <v>3.1111973441084302E-2</v>
      </c>
      <c r="I143" s="48">
        <v>9.432508604852465E-4</v>
      </c>
    </row>
    <row r="144" spans="1:9">
      <c r="A144" s="47" t="s">
        <v>176</v>
      </c>
      <c r="B144" s="48">
        <v>0.63125052600866016</v>
      </c>
      <c r="C144" s="48">
        <v>4.846941711753208E-3</v>
      </c>
      <c r="D144" s="48">
        <v>2.140194602691603E-2</v>
      </c>
      <c r="E144" s="48">
        <v>7.2009933412463797E-2</v>
      </c>
      <c r="F144" s="48">
        <v>3.8038781488566049E-2</v>
      </c>
      <c r="G144" s="48">
        <v>0.20198520450815352</v>
      </c>
      <c r="H144" s="48">
        <v>2.9504990788762144E-2</v>
      </c>
      <c r="I144" s="48">
        <v>9.6167605472509247E-4</v>
      </c>
    </row>
    <row r="145" spans="1:9">
      <c r="A145" s="47" t="s">
        <v>168</v>
      </c>
      <c r="B145" s="48">
        <v>0.64624988949702333</v>
      </c>
      <c r="C145" s="48">
        <v>5.0825996742052933E-3</v>
      </c>
      <c r="D145" s="48">
        <v>2.1170896639756309E-2</v>
      </c>
      <c r="E145" s="48">
        <v>7.7212763225752407E-2</v>
      </c>
      <c r="F145" s="48">
        <v>3.8821512752858701E-2</v>
      </c>
      <c r="G145" s="48">
        <v>0.18404434914750412</v>
      </c>
      <c r="H145" s="48">
        <v>2.6396822386248315E-2</v>
      </c>
      <c r="I145" s="48">
        <v>1.0211666766515126E-3</v>
      </c>
    </row>
    <row r="146" spans="1:9">
      <c r="A146" s="47" t="s">
        <v>169</v>
      </c>
      <c r="B146" s="48">
        <v>0.63780037782392907</v>
      </c>
      <c r="C146" s="48">
        <v>4.9147869149035262E-3</v>
      </c>
      <c r="D146" s="48">
        <v>2.173267260207213E-2</v>
      </c>
      <c r="E146" s="48">
        <v>6.9755673931905349E-2</v>
      </c>
      <c r="F146" s="48">
        <v>4.9389726901683667E-2</v>
      </c>
      <c r="G146" s="48">
        <v>0.18802729223458001</v>
      </c>
      <c r="H146" s="48">
        <v>2.7322347515814575E-2</v>
      </c>
      <c r="I146" s="48">
        <v>1.05712207511171E-3</v>
      </c>
    </row>
    <row r="147" spans="1:9">
      <c r="A147" s="47" t="s">
        <v>170</v>
      </c>
      <c r="B147" s="48">
        <v>0.64627632978348903</v>
      </c>
      <c r="C147" s="48">
        <v>2.8378213134325398E-3</v>
      </c>
      <c r="D147" s="48">
        <v>2.2652904824667117E-2</v>
      </c>
      <c r="E147" s="48">
        <v>5.4991637249484485E-2</v>
      </c>
      <c r="F147" s="48">
        <v>4.7395104863859935E-2</v>
      </c>
      <c r="G147" s="48">
        <v>0.19530774817966418</v>
      </c>
      <c r="H147" s="48">
        <v>2.9523871728048576E-2</v>
      </c>
      <c r="I147" s="48">
        <v>1.0145820573541518E-3</v>
      </c>
    </row>
    <row r="148" spans="1:9">
      <c r="A148" s="47" t="s">
        <v>171</v>
      </c>
      <c r="B148" s="48">
        <v>0.65627692602586474</v>
      </c>
      <c r="C148" s="48">
        <v>2.7541828208424981E-3</v>
      </c>
      <c r="D148" s="48">
        <v>2.2215627860286646E-2</v>
      </c>
      <c r="E148" s="48">
        <v>5.3320799701901268E-2</v>
      </c>
      <c r="F148" s="48">
        <v>4.2176098207378339E-2</v>
      </c>
      <c r="G148" s="48">
        <v>0.19200350362919888</v>
      </c>
      <c r="H148" s="48">
        <v>3.005251415828375E-2</v>
      </c>
      <c r="I148" s="48">
        <v>1.2003475962438972E-3</v>
      </c>
    </row>
    <row r="149" spans="1:9">
      <c r="A149" s="47" t="s">
        <v>172</v>
      </c>
      <c r="B149" s="48">
        <v>0.67222043396973485</v>
      </c>
      <c r="C149" s="48">
        <v>2.7498976834021008E-3</v>
      </c>
      <c r="D149" s="48">
        <v>2.211587269327496E-2</v>
      </c>
      <c r="E149" s="48">
        <v>5.0424168288710713E-2</v>
      </c>
      <c r="F149" s="48">
        <v>3.4979490740675662E-2</v>
      </c>
      <c r="G149" s="48">
        <v>0.18649499683097756</v>
      </c>
      <c r="H149" s="48">
        <v>2.9628101277074392E-2</v>
      </c>
      <c r="I149" s="48">
        <v>1.3870385161497249E-3</v>
      </c>
    </row>
    <row r="150" spans="1:9">
      <c r="A150" s="47" t="s">
        <v>173</v>
      </c>
      <c r="B150" s="48">
        <v>0.66530028588441692</v>
      </c>
      <c r="C150" s="48">
        <v>2.6659836469545401E-3</v>
      </c>
      <c r="D150" s="48">
        <v>2.1467626425182688E-2</v>
      </c>
      <c r="E150" s="48">
        <v>4.3888142309357753E-2</v>
      </c>
      <c r="F150" s="48">
        <v>3.7011999836248401E-2</v>
      </c>
      <c r="G150" s="48">
        <v>0.19802501398731043</v>
      </c>
      <c r="H150" s="48">
        <v>3.0151138293498348E-2</v>
      </c>
      <c r="I150" s="48">
        <v>1.4898096170309178E-3</v>
      </c>
    </row>
    <row r="151" spans="1:9">
      <c r="A151" s="47" t="s">
        <v>174</v>
      </c>
      <c r="B151" s="48">
        <v>0.67621503942503369</v>
      </c>
      <c r="C151" s="48">
        <v>2.6251816982912888E-3</v>
      </c>
      <c r="D151" s="48">
        <v>2.2274392057225686E-2</v>
      </c>
      <c r="E151" s="48">
        <v>4.3198654719224135E-2</v>
      </c>
      <c r="F151" s="48">
        <v>2.2106716469994403E-2</v>
      </c>
      <c r="G151" s="48">
        <v>0.20328439211063171</v>
      </c>
      <c r="H151" s="48">
        <v>2.8852731791876758E-2</v>
      </c>
      <c r="I151" s="48">
        <v>1.4428917277223155E-3</v>
      </c>
    </row>
    <row r="152" spans="1:9">
      <c r="A152" s="47" t="s">
        <v>175</v>
      </c>
      <c r="B152" s="48">
        <v>0.68731543245407267</v>
      </c>
      <c r="C152" s="48">
        <v>2.6204943750620367E-3</v>
      </c>
      <c r="D152" s="48">
        <v>2.2168296694592537E-2</v>
      </c>
      <c r="E152" s="48">
        <v>4.2350744937720682E-2</v>
      </c>
      <c r="F152" s="48">
        <v>2.3951021286555498E-2</v>
      </c>
      <c r="G152" s="48">
        <v>0.19272869973517009</v>
      </c>
      <c r="H152" s="48">
        <v>2.7313930043909078E-2</v>
      </c>
      <c r="I152" s="48">
        <v>1.5513804729174003E-3</v>
      </c>
    </row>
    <row r="153" spans="1:9">
      <c r="A153" s="47" t="s">
        <v>177</v>
      </c>
      <c r="B153" s="48">
        <v>0.67997566891995909</v>
      </c>
      <c r="C153" s="48">
        <v>2.5153487649341839E-3</v>
      </c>
      <c r="D153" s="48">
        <v>2.1215486529465338E-2</v>
      </c>
      <c r="E153" s="48">
        <v>4.074696351278443E-2</v>
      </c>
      <c r="F153" s="48">
        <v>1.4004124772096798E-2</v>
      </c>
      <c r="G153" s="48">
        <v>0.20723001993801596</v>
      </c>
      <c r="H153" s="48">
        <v>3.2795417907460087E-2</v>
      </c>
      <c r="I153" s="48">
        <v>1.516969655284145E-3</v>
      </c>
    </row>
    <row r="154" spans="1:9">
      <c r="A154" s="47" t="s">
        <v>178</v>
      </c>
      <c r="B154" s="48">
        <v>0.67533346504075176</v>
      </c>
      <c r="C154" s="48">
        <v>2.4589683271717447E-3</v>
      </c>
      <c r="D154" s="48">
        <v>1.9880800200844682E-2</v>
      </c>
      <c r="E154" s="48">
        <v>3.9749345076626898E-2</v>
      </c>
      <c r="F154" s="48">
        <v>1.206468108575833E-2</v>
      </c>
      <c r="G154" s="48">
        <v>0.2159941038776246</v>
      </c>
      <c r="H154" s="48">
        <v>3.3019662276920519E-2</v>
      </c>
      <c r="I154" s="48">
        <v>1.4989741143015202E-3</v>
      </c>
    </row>
    <row r="155" spans="1:9">
      <c r="A155" s="47" t="s">
        <v>179</v>
      </c>
      <c r="B155" s="48">
        <v>0.67302258967598549</v>
      </c>
      <c r="C155" s="48">
        <v>2.4597277363998704E-3</v>
      </c>
      <c r="D155" s="48">
        <v>1.927723821573081E-2</v>
      </c>
      <c r="E155" s="48">
        <v>3.8388848902130915E-2</v>
      </c>
      <c r="F155" s="48">
        <v>1.3788262445635037E-2</v>
      </c>
      <c r="G155" s="48">
        <v>0.22164251633146592</v>
      </c>
      <c r="H155" s="48">
        <v>2.9972819083441595E-2</v>
      </c>
      <c r="I155" s="48">
        <v>1.4479976092103472E-3</v>
      </c>
    </row>
    <row r="156" spans="1:9">
      <c r="A156" s="47" t="s">
        <v>187</v>
      </c>
      <c r="B156" s="48">
        <v>0.6614256496200569</v>
      </c>
      <c r="C156" s="48">
        <v>2.478756016953148E-3</v>
      </c>
      <c r="D156" s="48">
        <v>1.9333478935838824E-2</v>
      </c>
      <c r="E156" s="48">
        <v>3.777599517136055E-2</v>
      </c>
      <c r="F156" s="48">
        <v>2.3704040393352631E-2</v>
      </c>
      <c r="G156" s="48">
        <v>0.22313812159488269</v>
      </c>
      <c r="H156" s="48">
        <v>3.0789968950796529E-2</v>
      </c>
      <c r="I156" s="48">
        <v>1.3539893167587695E-3</v>
      </c>
    </row>
    <row r="157" spans="1:9">
      <c r="A157" s="47" t="s">
        <v>180</v>
      </c>
      <c r="B157" s="48">
        <v>0.64961966811757688</v>
      </c>
      <c r="C157" s="48">
        <v>2.3931365601442978E-3</v>
      </c>
      <c r="D157" s="48">
        <v>2.0812922123492793E-2</v>
      </c>
      <c r="E157" s="48">
        <v>3.6107633736611383E-2</v>
      </c>
      <c r="F157" s="48">
        <v>2.0374938474674292E-2</v>
      </c>
      <c r="G157" s="48">
        <v>0.23785409397397583</v>
      </c>
      <c r="H157" s="48">
        <v>3.1514604305383734E-2</v>
      </c>
      <c r="I157" s="48">
        <v>1.323002708140806E-3</v>
      </c>
    </row>
    <row r="158" spans="1:9">
      <c r="A158" s="47" t="s">
        <v>181</v>
      </c>
      <c r="B158" s="48">
        <v>0.64969506100811125</v>
      </c>
      <c r="C158" s="48">
        <v>2.3338422686468791E-3</v>
      </c>
      <c r="D158" s="48">
        <v>2.1883270978205464E-2</v>
      </c>
      <c r="E158" s="48">
        <v>3.6717383308913241E-2</v>
      </c>
      <c r="F158" s="48">
        <v>1.7170276304262454E-2</v>
      </c>
      <c r="G158" s="48">
        <v>0.23918531234089685</v>
      </c>
      <c r="H158" s="48">
        <v>3.1720655658545455E-2</v>
      </c>
      <c r="I158" s="48">
        <v>1.2941981324183518E-3</v>
      </c>
    </row>
    <row r="159" spans="1:9">
      <c r="A159" s="47" t="s">
        <v>182</v>
      </c>
      <c r="B159" s="48">
        <v>0.64322215493875967</v>
      </c>
      <c r="C159" s="48">
        <v>2.2804766541115427E-3</v>
      </c>
      <c r="D159" s="48">
        <v>2.1517212940672718E-2</v>
      </c>
      <c r="E159" s="48">
        <v>4.1747549920025502E-2</v>
      </c>
      <c r="F159" s="48">
        <v>1.9456809718427278E-2</v>
      </c>
      <c r="G159" s="48">
        <v>0.23860334339843042</v>
      </c>
      <c r="H159" s="48">
        <v>3.1784787640096561E-2</v>
      </c>
      <c r="I159" s="48">
        <v>1.387664789476334E-3</v>
      </c>
    </row>
    <row r="160" spans="1:9">
      <c r="A160" s="47" t="s">
        <v>183</v>
      </c>
      <c r="B160" s="48">
        <v>0.62595401293759856</v>
      </c>
      <c r="C160" s="48">
        <v>2.2397773115850443E-3</v>
      </c>
      <c r="D160" s="48">
        <v>2.1078023210879437E-2</v>
      </c>
      <c r="E160" s="48">
        <v>5.6204653545738073E-2</v>
      </c>
      <c r="F160" s="48">
        <v>1.7606727250953455E-2</v>
      </c>
      <c r="G160" s="48">
        <v>0.24377117159111245</v>
      </c>
      <c r="H160" s="48">
        <v>3.1863855016774384E-2</v>
      </c>
      <c r="I160" s="48">
        <v>1.2817791353585655E-3</v>
      </c>
    </row>
    <row r="161" spans="1:9">
      <c r="A161" s="47" t="s">
        <v>184</v>
      </c>
      <c r="B161" s="48">
        <v>0.62078096662073834</v>
      </c>
      <c r="C161" s="48">
        <v>2.1641976315115554E-3</v>
      </c>
      <c r="D161" s="48">
        <v>2.0983603526587496E-2</v>
      </c>
      <c r="E161" s="48">
        <v>5.6591160697269174E-2</v>
      </c>
      <c r="F161" s="48">
        <v>2.4206306600333918E-2</v>
      </c>
      <c r="G161" s="48">
        <v>0.24202481718726127</v>
      </c>
      <c r="H161" s="48">
        <v>3.1915333465735302E-2</v>
      </c>
      <c r="I161" s="48">
        <v>1.3336142705629526E-3</v>
      </c>
    </row>
    <row r="162" spans="1:9">
      <c r="A162" s="47" t="s">
        <v>185</v>
      </c>
      <c r="B162" s="48">
        <v>0.61267525373284237</v>
      </c>
      <c r="C162" s="48">
        <v>2.1373682075589632E-3</v>
      </c>
      <c r="D162" s="48">
        <v>2.0714577417619517E-2</v>
      </c>
      <c r="E162" s="48">
        <v>5.7636376611743825E-2</v>
      </c>
      <c r="F162" s="48">
        <v>2.9035320829491843E-2</v>
      </c>
      <c r="G162" s="48">
        <v>0.24406778591231587</v>
      </c>
      <c r="H162" s="48">
        <v>3.2408654543768185E-2</v>
      </c>
      <c r="I162" s="48">
        <v>1.3246627446593894E-3</v>
      </c>
    </row>
    <row r="163" spans="1:9">
      <c r="A163" s="47" t="s">
        <v>186</v>
      </c>
      <c r="B163" s="48">
        <v>0.61187439113415032</v>
      </c>
      <c r="C163" s="48">
        <v>2.1244649256201499E-3</v>
      </c>
      <c r="D163" s="48">
        <v>2.0544571160632494E-2</v>
      </c>
      <c r="E163" s="48">
        <v>5.7764410362454964E-2</v>
      </c>
      <c r="F163" s="48">
        <v>2.4794078990069791E-2</v>
      </c>
      <c r="G163" s="48">
        <v>0.24893949816575117</v>
      </c>
      <c r="H163" s="48">
        <v>3.2679571560132709E-2</v>
      </c>
      <c r="I163" s="48">
        <v>1.2790137011883854E-3</v>
      </c>
    </row>
    <row r="164" spans="1:9">
      <c r="A164" s="47" t="s">
        <v>238</v>
      </c>
      <c r="B164" s="48">
        <v>0.60601108451008545</v>
      </c>
      <c r="C164" s="48">
        <v>2.0906295498392979E-3</v>
      </c>
      <c r="D164" s="48">
        <v>2.0204030549731671E-2</v>
      </c>
      <c r="E164" s="48">
        <v>6.6028214662464141E-2</v>
      </c>
      <c r="F164" s="48">
        <v>1.9257363394300779E-2</v>
      </c>
      <c r="G164" s="48">
        <v>0.25097214332249196</v>
      </c>
      <c r="H164" s="48">
        <v>3.4139961113075032E-2</v>
      </c>
      <c r="I164" s="48">
        <v>1.2965728980116717E-3</v>
      </c>
    </row>
    <row r="165" spans="1:9">
      <c r="A165" s="47" t="s">
        <v>239</v>
      </c>
      <c r="B165" s="48">
        <v>0.60802729781964315</v>
      </c>
      <c r="C165" s="48">
        <v>2.1160891975965145E-3</v>
      </c>
      <c r="D165" s="48">
        <v>2.2135548739934778E-2</v>
      </c>
      <c r="E165" s="48">
        <v>6.6410619820342465E-2</v>
      </c>
      <c r="F165" s="48">
        <v>1.9172206929159118E-2</v>
      </c>
      <c r="G165" s="48">
        <v>0.2475111976282568</v>
      </c>
      <c r="H165" s="48">
        <v>3.3392848228322357E-2</v>
      </c>
      <c r="I165" s="48">
        <v>1.2341916367448478E-3</v>
      </c>
    </row>
    <row r="166" spans="1:9">
      <c r="A166" s="47" t="s">
        <v>240</v>
      </c>
      <c r="B166" s="48">
        <v>0.59919164531006586</v>
      </c>
      <c r="C166" s="48">
        <v>2.0483527804092696E-3</v>
      </c>
      <c r="D166" s="48">
        <v>1.8066964683487157E-2</v>
      </c>
      <c r="E166" s="48">
        <v>6.9546629945076502E-2</v>
      </c>
      <c r="F166" s="48">
        <v>1.96318276759695E-2</v>
      </c>
      <c r="G166" s="48">
        <v>0.25664805487383752</v>
      </c>
      <c r="H166" s="48">
        <v>3.3630602214586913E-2</v>
      </c>
      <c r="I166" s="48">
        <v>1.2359225165672466E-3</v>
      </c>
    </row>
    <row r="167" spans="1:9">
      <c r="A167" s="47" t="s">
        <v>243</v>
      </c>
      <c r="B167" s="48">
        <v>0.60771428020127383</v>
      </c>
      <c r="C167" s="48">
        <v>2.044903636126966E-3</v>
      </c>
      <c r="D167" s="48">
        <v>1.8743867450210425E-2</v>
      </c>
      <c r="E167" s="48">
        <v>7.1548567817686343E-2</v>
      </c>
      <c r="F167" s="48">
        <v>9.8677368174519275E-3</v>
      </c>
      <c r="G167" s="48">
        <v>0.25825915515488845</v>
      </c>
      <c r="H167" s="48">
        <v>3.0802596609731288E-2</v>
      </c>
      <c r="I167" s="48">
        <v>1.0188923126308016E-3</v>
      </c>
    </row>
    <row r="168" spans="1:9">
      <c r="A168" s="47" t="s">
        <v>244</v>
      </c>
      <c r="B168" s="48">
        <v>0.60433993318823243</v>
      </c>
      <c r="C168" s="48">
        <v>2.0752057331042953E-3</v>
      </c>
      <c r="D168" s="48">
        <v>1.7126454991871091E-2</v>
      </c>
      <c r="E168" s="48">
        <v>7.2175947938516297E-2</v>
      </c>
      <c r="F168" s="48">
        <v>2.0659683290807314E-2</v>
      </c>
      <c r="G168" s="48">
        <v>0.25163999950995786</v>
      </c>
      <c r="H168" s="48">
        <v>3.117684606109327E-2</v>
      </c>
      <c r="I168" s="48">
        <v>8.0592928641744211E-4</v>
      </c>
    </row>
    <row r="169" spans="1:9">
      <c r="A169" s="47" t="s">
        <v>245</v>
      </c>
      <c r="B169" s="48">
        <v>0.60628963643691125</v>
      </c>
      <c r="C169" s="48">
        <v>2.0613799899884149E-3</v>
      </c>
      <c r="D169" s="48">
        <v>1.6987564204386588E-2</v>
      </c>
      <c r="E169" s="48">
        <v>7.5629815330283665E-2</v>
      </c>
      <c r="F169" s="48">
        <v>1.6849265803280545E-2</v>
      </c>
      <c r="G169" s="48">
        <v>0.25098039104906694</v>
      </c>
      <c r="H169" s="48">
        <v>3.0492385200655645E-2</v>
      </c>
      <c r="I169" s="48">
        <v>7.0956198542692728E-4</v>
      </c>
    </row>
    <row r="170" spans="1:9">
      <c r="A170" s="47" t="s">
        <v>246</v>
      </c>
      <c r="B170" s="48">
        <v>0.59723646239844141</v>
      </c>
      <c r="C170" s="48">
        <v>3.3509331506567448E-3</v>
      </c>
      <c r="D170" s="48">
        <v>1.8562088726793321E-2</v>
      </c>
      <c r="E170" s="48">
        <v>7.4438912198715471E-2</v>
      </c>
      <c r="F170" s="48">
        <v>2.2341366129428341E-2</v>
      </c>
      <c r="G170" s="48">
        <v>0.25317755761988686</v>
      </c>
      <c r="H170" s="48">
        <v>3.0350774775346236E-2</v>
      </c>
      <c r="I170" s="48">
        <v>5.4190500073158425E-4</v>
      </c>
    </row>
    <row r="171" spans="1:9">
      <c r="A171" s="47" t="s">
        <v>247</v>
      </c>
      <c r="B171" s="48">
        <v>0.59904883898900108</v>
      </c>
      <c r="C171" s="48">
        <v>2.7464520214638436E-3</v>
      </c>
      <c r="D171" s="48">
        <v>1.6183001971358225E-2</v>
      </c>
      <c r="E171" s="48">
        <v>8.4882599609934467E-2</v>
      </c>
      <c r="F171" s="48">
        <v>1.745186661569036E-2</v>
      </c>
      <c r="G171" s="48">
        <v>0.24890643659988718</v>
      </c>
      <c r="H171" s="48">
        <v>3.0286826929725928E-2</v>
      </c>
      <c r="I171" s="48">
        <v>4.9397726293897652E-4</v>
      </c>
    </row>
    <row r="172" spans="1:9">
      <c r="A172" s="47" t="s">
        <v>248</v>
      </c>
      <c r="B172" s="48">
        <v>0.59011947695097433</v>
      </c>
      <c r="C172" s="48">
        <v>2.7815266842774662E-3</v>
      </c>
      <c r="D172" s="48">
        <v>1.8058217219410633E-2</v>
      </c>
      <c r="E172" s="48">
        <v>8.6184750030533622E-2</v>
      </c>
      <c r="F172" s="48">
        <v>2.7076681719990243E-2</v>
      </c>
      <c r="G172" s="48">
        <v>0.24660592499647163</v>
      </c>
      <c r="H172" s="48">
        <v>2.8571536711654823E-2</v>
      </c>
      <c r="I172" s="48">
        <v>6.0188568668724149E-4</v>
      </c>
    </row>
    <row r="173" spans="1:9">
      <c r="A173" s="47" t="s">
        <v>249</v>
      </c>
      <c r="B173" s="48">
        <v>0.60188570179325673</v>
      </c>
      <c r="C173" s="48">
        <v>2.701898942669873E-3</v>
      </c>
      <c r="D173" s="48">
        <v>1.7509853447882716E-2</v>
      </c>
      <c r="E173" s="48">
        <v>8.1230308482135055E-2</v>
      </c>
      <c r="F173" s="48">
        <v>2.7200064654739991E-2</v>
      </c>
      <c r="G173" s="48">
        <v>0.23923583374017629</v>
      </c>
      <c r="H173" s="48">
        <v>2.9367920391247328E-2</v>
      </c>
      <c r="I173" s="48">
        <v>8.6841854789196544E-4</v>
      </c>
    </row>
    <row r="174" spans="1:9">
      <c r="A174" s="47" t="s">
        <v>250</v>
      </c>
      <c r="B174" s="48">
        <v>0.61847985819669604</v>
      </c>
      <c r="C174" s="48">
        <v>2.6795663455166014E-3</v>
      </c>
      <c r="D174" s="48">
        <v>1.7338763072519785E-2</v>
      </c>
      <c r="E174" s="48">
        <v>8.2257942158376868E-2</v>
      </c>
      <c r="F174" s="48">
        <v>2.199014674780542E-2</v>
      </c>
      <c r="G174" s="48">
        <v>0.22833575331760725</v>
      </c>
      <c r="H174" s="48">
        <v>2.7954762283810615E-2</v>
      </c>
      <c r="I174" s="48">
        <v>9.6320787766735166E-4</v>
      </c>
    </row>
    <row r="175" spans="1:9">
      <c r="A175" s="47" t="s">
        <v>251</v>
      </c>
      <c r="B175" s="48">
        <v>0.63089633130200451</v>
      </c>
      <c r="C175" s="48">
        <v>2.781503084855412E-3</v>
      </c>
      <c r="D175" s="48">
        <v>1.7953063480725562E-2</v>
      </c>
      <c r="E175" s="48">
        <v>8.4932118459244296E-2</v>
      </c>
      <c r="F175" s="48">
        <v>2.341834453841132E-2</v>
      </c>
      <c r="G175" s="48">
        <v>0.2116957284169059</v>
      </c>
      <c r="H175" s="48">
        <v>2.7375638818553309E-2</v>
      </c>
      <c r="I175" s="48">
        <v>9.4727189929970856E-4</v>
      </c>
    </row>
    <row r="176" spans="1:9">
      <c r="A176" s="47" t="s">
        <v>252</v>
      </c>
      <c r="B176" s="48">
        <v>0.6236548954044675</v>
      </c>
      <c r="C176" s="48">
        <v>2.7644383697737044E-3</v>
      </c>
      <c r="D176" s="48">
        <v>1.7694868786152552E-2</v>
      </c>
      <c r="E176" s="48">
        <v>8.6076339837486207E-2</v>
      </c>
      <c r="F176" s="48">
        <v>2.6051350601711286E-2</v>
      </c>
      <c r="G176" s="48">
        <v>0.21406558915253346</v>
      </c>
      <c r="H176" s="48">
        <v>2.8485313455476863E-2</v>
      </c>
      <c r="I176" s="48">
        <v>1.2072043923984257E-3</v>
      </c>
    </row>
    <row r="177" spans="1:9">
      <c r="A177" s="47" t="s">
        <v>253</v>
      </c>
      <c r="B177" s="48">
        <v>0.62787521481775799</v>
      </c>
      <c r="C177" s="48">
        <v>2.5357133649239268E-3</v>
      </c>
      <c r="D177" s="48">
        <v>1.4554276851014172E-2</v>
      </c>
      <c r="E177" s="48">
        <v>8.0164383580880058E-2</v>
      </c>
      <c r="F177" s="48">
        <v>2.7133629694389871E-2</v>
      </c>
      <c r="G177" s="48">
        <v>0.21792406615416654</v>
      </c>
      <c r="H177" s="48">
        <v>2.8533074806153313E-2</v>
      </c>
      <c r="I177" s="48">
        <v>1.279640730714105E-3</v>
      </c>
    </row>
    <row r="178" spans="1:9">
      <c r="A178" s="47" t="s">
        <v>254</v>
      </c>
      <c r="B178" s="48">
        <v>0.62289227138491465</v>
      </c>
      <c r="C178" s="48">
        <v>2.4687411235047672E-3</v>
      </c>
      <c r="D178" s="48">
        <v>1.4466096380234902E-2</v>
      </c>
      <c r="E178" s="48">
        <v>7.593516872335429E-2</v>
      </c>
      <c r="F178" s="48">
        <v>3.9601487984802515E-2</v>
      </c>
      <c r="G178" s="48">
        <v>0.21597891691169901</v>
      </c>
      <c r="H178" s="48">
        <v>2.7443396394878708E-2</v>
      </c>
      <c r="I178" s="48">
        <v>1.2139210966111526E-3</v>
      </c>
    </row>
    <row r="179" spans="1:9">
      <c r="A179" s="47" t="s">
        <v>259</v>
      </c>
      <c r="B179" s="48">
        <v>0.63367698608888112</v>
      </c>
      <c r="C179" s="48">
        <v>2.3896373300570247E-3</v>
      </c>
      <c r="D179" s="48">
        <v>1.3968220369052908E-2</v>
      </c>
      <c r="E179" s="48">
        <v>7.1319585008723166E-2</v>
      </c>
      <c r="F179" s="48">
        <v>3.0518175155490879E-2</v>
      </c>
      <c r="G179" s="48">
        <v>0.21876575927220782</v>
      </c>
      <c r="H179" s="48">
        <v>2.8182830320373369E-2</v>
      </c>
      <c r="I179" s="48">
        <v>1.1788064552136753E-3</v>
      </c>
    </row>
    <row r="180" spans="1:9">
      <c r="A180" s="47" t="s">
        <v>260</v>
      </c>
      <c r="B180" s="48">
        <v>0.62769085714601158</v>
      </c>
      <c r="C180" s="48">
        <v>2.3804016566005091E-3</v>
      </c>
      <c r="D180" s="48">
        <v>1.3805910612768748E-2</v>
      </c>
      <c r="E180" s="48">
        <v>6.9450145561606752E-2</v>
      </c>
      <c r="F180" s="48">
        <v>3.7455374077701692E-2</v>
      </c>
      <c r="G180" s="48">
        <v>0.21976666809756806</v>
      </c>
      <c r="H180" s="48">
        <v>2.8207849652358303E-2</v>
      </c>
      <c r="I180" s="48">
        <v>1.2427931953844153E-3</v>
      </c>
    </row>
    <row r="181" spans="1:9">
      <c r="A181" s="47" t="s">
        <v>261</v>
      </c>
      <c r="B181" s="48">
        <v>0.64256719297220422</v>
      </c>
      <c r="C181" s="48">
        <v>2.3471630952107995E-3</v>
      </c>
      <c r="D181" s="48">
        <v>1.1897279787597597E-2</v>
      </c>
      <c r="E181" s="48">
        <v>6.7056730948005308E-2</v>
      </c>
      <c r="F181" s="48">
        <v>3.3658163885871291E-2</v>
      </c>
      <c r="G181" s="48">
        <v>0.21260655492145861</v>
      </c>
      <c r="H181" s="48">
        <v>2.8182289944948008E-2</v>
      </c>
      <c r="I181" s="48">
        <v>1.6846244447042151E-3</v>
      </c>
    </row>
    <row r="182" spans="1:9">
      <c r="A182" s="47" t="s">
        <v>262</v>
      </c>
      <c r="B182" s="48">
        <v>0.63209733676556301</v>
      </c>
      <c r="C182" s="48">
        <v>3.3341305566620561E-3</v>
      </c>
      <c r="D182" s="48">
        <v>1.1722527890772699E-2</v>
      </c>
      <c r="E182" s="48">
        <v>6.682293171529155E-2</v>
      </c>
      <c r="F182" s="48">
        <v>4.461809998877804E-2</v>
      </c>
      <c r="G182" s="48">
        <v>0.21180061975824521</v>
      </c>
      <c r="H182" s="48">
        <v>2.7933646069711118E-2</v>
      </c>
      <c r="I182" s="48">
        <v>1.6707072549762591E-3</v>
      </c>
    </row>
    <row r="183" spans="1:9">
      <c r="A183" s="47" t="s">
        <v>263</v>
      </c>
      <c r="B183" s="48">
        <v>0.64850842610257786</v>
      </c>
      <c r="C183" s="48">
        <v>3.2603986914087461E-3</v>
      </c>
      <c r="D183" s="48">
        <v>7.440286824117571E-3</v>
      </c>
      <c r="E183" s="48">
        <v>6.239245998089217E-2</v>
      </c>
      <c r="F183" s="48">
        <v>4.2017331038125813E-2</v>
      </c>
      <c r="G183" s="48">
        <v>0.20717899916615379</v>
      </c>
      <c r="H183" s="48">
        <v>2.7658965217286603E-2</v>
      </c>
      <c r="I183" s="48">
        <v>1.5431329794374882E-3</v>
      </c>
    </row>
    <row r="184" spans="1:9">
      <c r="A184" s="47" t="s">
        <v>264</v>
      </c>
      <c r="B184" s="48">
        <v>0.63255743469656822</v>
      </c>
      <c r="C184" s="48">
        <v>3.2076718358071848E-3</v>
      </c>
      <c r="D184" s="48">
        <v>7.1747558485420592E-3</v>
      </c>
      <c r="E184" s="48">
        <v>5.7871611156828082E-2</v>
      </c>
      <c r="F184" s="48">
        <v>6.3985739530662444E-2</v>
      </c>
      <c r="G184" s="48">
        <v>0.20584201567451638</v>
      </c>
      <c r="H184" s="48">
        <v>2.7805360286155427E-2</v>
      </c>
      <c r="I184" s="48">
        <v>1.5554109709201868E-3</v>
      </c>
    </row>
    <row r="185" spans="1:9">
      <c r="A185" s="47" t="s">
        <v>265</v>
      </c>
      <c r="B185" s="48">
        <v>0.64001567747691257</v>
      </c>
      <c r="C185" s="48">
        <v>3.1283498506192E-3</v>
      </c>
      <c r="D185" s="48">
        <v>6.9736007789192294E-3</v>
      </c>
      <c r="E185" s="48">
        <v>5.197335227269248E-2</v>
      </c>
      <c r="F185" s="48">
        <v>1.9074228835012426E-2</v>
      </c>
      <c r="G185" s="48">
        <v>0.24999247196718291</v>
      </c>
      <c r="H185" s="48">
        <v>2.7449083560997799E-2</v>
      </c>
      <c r="I185" s="48">
        <v>1.3932352576634052E-3</v>
      </c>
    </row>
    <row r="186" spans="1:9">
      <c r="A186" s="47" t="s">
        <v>266</v>
      </c>
      <c r="B186" s="48">
        <v>0.64681845067115573</v>
      </c>
      <c r="C186" s="48">
        <v>3.1213786588288979E-3</v>
      </c>
      <c r="D186" s="48">
        <v>6.0448659652366215E-3</v>
      </c>
      <c r="E186" s="48">
        <v>5.1782290327810523E-2</v>
      </c>
      <c r="F186" s="48">
        <v>1.5282078734758713E-2</v>
      </c>
      <c r="G186" s="48">
        <v>0.24897395766812999</v>
      </c>
      <c r="H186" s="48">
        <v>2.6622652976215647E-2</v>
      </c>
      <c r="I186" s="48">
        <v>1.354324997863829E-3</v>
      </c>
    </row>
    <row r="187" spans="1:9">
      <c r="A187" s="47" t="s">
        <v>268</v>
      </c>
      <c r="B187" s="48">
        <v>0.64432592898947283</v>
      </c>
      <c r="C187" s="48">
        <v>3.0728089971546854E-3</v>
      </c>
      <c r="D187" s="48">
        <v>5.9410657813503071E-3</v>
      </c>
      <c r="E187" s="48">
        <v>5.0897161458040401E-2</v>
      </c>
      <c r="F187" s="48">
        <v>3.6066667002815536E-2</v>
      </c>
      <c r="G187" s="48">
        <v>0.23272564447365476</v>
      </c>
      <c r="H187" s="48">
        <v>2.5612162138282601E-2</v>
      </c>
      <c r="I187" s="48">
        <v>1.3585611592288169E-3</v>
      </c>
    </row>
    <row r="188" spans="1:9">
      <c r="A188" s="47" t="s">
        <v>269</v>
      </c>
      <c r="B188" s="48">
        <v>0.65408151953961613</v>
      </c>
      <c r="C188" s="48">
        <v>3.0628210883006817E-3</v>
      </c>
      <c r="D188" s="48">
        <v>5.9150786756663725E-3</v>
      </c>
      <c r="E188" s="48">
        <v>5.2721584545341156E-2</v>
      </c>
      <c r="F188" s="48">
        <v>2.6815763553075696E-2</v>
      </c>
      <c r="G188" s="48">
        <v>0.23078853080494693</v>
      </c>
      <c r="H188" s="48">
        <v>2.5207682447575812E-2</v>
      </c>
      <c r="I188" s="48">
        <v>1.407019345477174E-3</v>
      </c>
    </row>
    <row r="189" spans="1:9">
      <c r="A189" s="47" t="s">
        <v>270</v>
      </c>
      <c r="B189" s="48">
        <v>0.65705718417638104</v>
      </c>
      <c r="C189" s="48">
        <v>2.992309382471543E-3</v>
      </c>
      <c r="D189" s="48">
        <v>4.4811903821176799E-3</v>
      </c>
      <c r="E189" s="48">
        <v>5.4224185153387901E-2</v>
      </c>
      <c r="F189" s="48">
        <v>1.778612854845394E-2</v>
      </c>
      <c r="G189" s="48">
        <v>0.23598891636591035</v>
      </c>
      <c r="H189" s="48">
        <v>2.6201566138821995E-2</v>
      </c>
      <c r="I189" s="48">
        <v>1.2685198524555396E-3</v>
      </c>
    </row>
    <row r="190" spans="1:9">
      <c r="A190" s="47" t="s">
        <v>271</v>
      </c>
      <c r="B190" s="48">
        <v>0.66419186759077231</v>
      </c>
      <c r="C190" s="48">
        <v>3.1538354414603E-3</v>
      </c>
      <c r="D190" s="48">
        <v>4.3207317079587198E-3</v>
      </c>
      <c r="E190" s="48">
        <v>5.6087141695873387E-2</v>
      </c>
      <c r="F190" s="48">
        <v>1.1448111706404026E-2</v>
      </c>
      <c r="G190" s="48">
        <v>0.23323982814827232</v>
      </c>
      <c r="H190" s="48">
        <v>2.6321486034135123E-2</v>
      </c>
      <c r="I190" s="48">
        <v>1.2369976751238593E-3</v>
      </c>
    </row>
    <row r="191" spans="1:9">
      <c r="A191" s="5" t="s">
        <v>275</v>
      </c>
      <c r="B191" s="48">
        <v>0.65981172714989444</v>
      </c>
      <c r="C191" s="48">
        <v>3.1287427788034301E-3</v>
      </c>
      <c r="D191" s="48">
        <v>4.2774708027749735E-3</v>
      </c>
      <c r="E191" s="48">
        <v>5.3166112688414459E-2</v>
      </c>
      <c r="F191" s="48">
        <v>1.6172499575642978E-2</v>
      </c>
      <c r="G191" s="48">
        <v>0.23527516982989116</v>
      </c>
      <c r="H191" s="48">
        <v>2.6947011660316756E-2</v>
      </c>
      <c r="I191" s="48">
        <v>1.2212655142617495E-3</v>
      </c>
    </row>
    <row r="192" spans="1:9">
      <c r="A192" s="5" t="s">
        <v>276</v>
      </c>
      <c r="B192" s="48">
        <v>0.6558398762192561</v>
      </c>
      <c r="C192" s="48">
        <v>3.1026966288055678E-3</v>
      </c>
      <c r="D192" s="48">
        <v>4.2230010734450717E-3</v>
      </c>
      <c r="E192" s="48">
        <v>5.2239359728858625E-2</v>
      </c>
      <c r="F192" s="48">
        <v>1.6354160502641064E-2</v>
      </c>
      <c r="G192" s="48">
        <v>0.23925981594678195</v>
      </c>
      <c r="H192" s="48">
        <v>2.7648699294901099E-2</v>
      </c>
      <c r="I192" s="48">
        <v>1.3323906053105993E-3</v>
      </c>
    </row>
    <row r="193" spans="1:9">
      <c r="A193" s="5" t="s">
        <v>277</v>
      </c>
      <c r="B193" s="48">
        <v>0.65393232374554944</v>
      </c>
      <c r="C193" s="48">
        <v>3.0472038456409349E-3</v>
      </c>
      <c r="D193" s="48">
        <v>4.1029202300720841E-3</v>
      </c>
      <c r="E193" s="48">
        <v>4.8131796719362421E-2</v>
      </c>
      <c r="F193" s="48">
        <v>1.2213988388485511E-2</v>
      </c>
      <c r="G193" s="48">
        <v>0.24945439925489735</v>
      </c>
      <c r="H193" s="48">
        <v>2.7646225088531307E-2</v>
      </c>
      <c r="I193" s="48">
        <v>1.4711427274609608E-3</v>
      </c>
    </row>
    <row r="194" spans="1:9">
      <c r="A194" s="5" t="s">
        <v>278</v>
      </c>
      <c r="B194" s="48">
        <v>0.65074266681754045</v>
      </c>
      <c r="C194" s="48">
        <v>2.8941956318119474E-3</v>
      </c>
      <c r="D194" s="48">
        <v>4.1094102916021773E-3</v>
      </c>
      <c r="E194" s="48">
        <v>4.7959017110828644E-2</v>
      </c>
      <c r="F194" s="48">
        <v>1.4693310137737961E-2</v>
      </c>
      <c r="G194" s="48">
        <v>0.250205547998747</v>
      </c>
      <c r="H194" s="48">
        <v>2.7940857284017972E-2</v>
      </c>
      <c r="I194" s="48">
        <v>1.4549947277138107E-3</v>
      </c>
    </row>
    <row r="195" spans="1:9">
      <c r="A195" s="5" t="s">
        <v>279</v>
      </c>
      <c r="B195" s="48">
        <v>0.65111707336422597</v>
      </c>
      <c r="C195" s="48">
        <v>2.8027793632191163E-3</v>
      </c>
      <c r="D195" s="48">
        <v>2.8358317293174871E-3</v>
      </c>
      <c r="E195" s="48">
        <v>4.5242356850387806E-2</v>
      </c>
      <c r="F195" s="48">
        <v>1.7256296913851776E-2</v>
      </c>
      <c r="G195" s="48">
        <v>0.25143661756033764</v>
      </c>
      <c r="H195" s="48">
        <v>2.7870433998308262E-2</v>
      </c>
      <c r="I195" s="48">
        <v>1.4386102203519345E-3</v>
      </c>
    </row>
    <row r="196" spans="1:9">
      <c r="A196" s="5" t="s">
        <v>280</v>
      </c>
      <c r="B196" s="48">
        <v>0.64327077788923914</v>
      </c>
      <c r="C196" s="48">
        <v>2.7233955344575919E-3</v>
      </c>
      <c r="D196" s="48">
        <v>1.6308894023343071E-3</v>
      </c>
      <c r="E196" s="48">
        <v>4.2878076444928359E-2</v>
      </c>
      <c r="F196" s="48">
        <v>2.7319198671750755E-2</v>
      </c>
      <c r="G196" s="48">
        <v>0.25314910983187827</v>
      </c>
      <c r="H196" s="48">
        <v>2.7722385351760543E-2</v>
      </c>
      <c r="I196" s="48">
        <v>1.3061668736510323E-3</v>
      </c>
    </row>
    <row r="197" spans="1:9">
      <c r="A197" s="5" t="s">
        <v>281</v>
      </c>
      <c r="B197" s="48">
        <v>0.65116058682602207</v>
      </c>
      <c r="C197" s="48">
        <v>2.6740164696868545E-3</v>
      </c>
      <c r="D197" s="48">
        <v>1.5986732825308623E-3</v>
      </c>
      <c r="E197" s="48">
        <v>4.1618971894794646E-2</v>
      </c>
      <c r="F197" s="48">
        <v>2.131502548462701E-2</v>
      </c>
      <c r="G197" s="48">
        <v>0.25278262097904103</v>
      </c>
      <c r="H197" s="48">
        <v>2.7570744212264287E-2</v>
      </c>
      <c r="I197" s="48">
        <v>1.2793608510332569E-3</v>
      </c>
    </row>
    <row r="198" spans="1:9">
      <c r="A198" s="5" t="s">
        <v>282</v>
      </c>
      <c r="B198" s="48">
        <v>0.6613862100052933</v>
      </c>
      <c r="C198" s="48">
        <v>2.6669084816361988E-3</v>
      </c>
      <c r="D198" s="48">
        <v>1.5720552587064945E-3</v>
      </c>
      <c r="E198" s="48">
        <v>4.0646085515238822E-2</v>
      </c>
      <c r="F198" s="48">
        <v>1.9041579414916403E-2</v>
      </c>
      <c r="G198" s="48">
        <v>0.2458229684246947</v>
      </c>
      <c r="H198" s="48">
        <v>2.7518640980580947E-2</v>
      </c>
      <c r="I198" s="48">
        <v>1.3455519189332276E-3</v>
      </c>
    </row>
    <row r="199" spans="1:9">
      <c r="A199" s="5" t="s">
        <v>283</v>
      </c>
      <c r="B199" s="48">
        <v>0.66801245730579883</v>
      </c>
      <c r="C199" s="48">
        <v>2.6516945359332223E-3</v>
      </c>
      <c r="D199" s="48">
        <v>1.5632341340500908E-3</v>
      </c>
      <c r="E199" s="48">
        <v>4.3223584912795189E-2</v>
      </c>
      <c r="F199" s="48">
        <v>1.7245814999924069E-2</v>
      </c>
      <c r="G199" s="48">
        <v>0.2384147929273501</v>
      </c>
      <c r="H199" s="48">
        <v>2.7606895504353302E-2</v>
      </c>
      <c r="I199" s="48">
        <v>1.2815256797952001E-3</v>
      </c>
    </row>
    <row r="200" spans="1:9">
      <c r="A200" s="5" t="s">
        <v>284</v>
      </c>
      <c r="B200" s="48">
        <v>0.66591644551655993</v>
      </c>
      <c r="C200" s="48">
        <v>2.6646786122265153E-3</v>
      </c>
      <c r="D200" s="48">
        <v>1.5678754910818272E-3</v>
      </c>
      <c r="E200" s="48">
        <v>4.276892253658407E-2</v>
      </c>
      <c r="F200" s="48">
        <v>2.2039621517357433E-2</v>
      </c>
      <c r="G200" s="48">
        <v>0.23637932455704444</v>
      </c>
      <c r="H200" s="48">
        <v>2.7332146537784614E-2</v>
      </c>
      <c r="I200" s="48">
        <v>1.3309852313611768E-3</v>
      </c>
    </row>
    <row r="201" spans="1:9">
      <c r="A201" s="5" t="s">
        <v>285</v>
      </c>
      <c r="B201" s="48">
        <v>0.6735343935173792</v>
      </c>
      <c r="C201" s="48">
        <v>2.7399318643433991E-3</v>
      </c>
      <c r="D201" s="48">
        <v>1.5780719950523288E-3</v>
      </c>
      <c r="E201" s="48">
        <v>4.6220688735118316E-2</v>
      </c>
      <c r="F201" s="48">
        <v>1.7581498969037837E-2</v>
      </c>
      <c r="G201" s="48">
        <v>0.22888933306853776</v>
      </c>
      <c r="H201" s="48">
        <v>2.8107150254782897E-2</v>
      </c>
      <c r="I201" s="48">
        <v>1.3489315957480061E-3</v>
      </c>
    </row>
    <row r="202" spans="1:9">
      <c r="A202" s="5" t="s">
        <v>286</v>
      </c>
      <c r="B202" s="48">
        <v>0.67064448873014582</v>
      </c>
      <c r="C202" s="48">
        <v>2.7076364296467707E-3</v>
      </c>
      <c r="D202" s="48">
        <v>1.5586565851246736E-3</v>
      </c>
      <c r="E202" s="48">
        <v>4.514777398787459E-2</v>
      </c>
      <c r="F202" s="48">
        <v>1.9260168308691272E-2</v>
      </c>
      <c r="G202" s="48">
        <v>0.23126092145193944</v>
      </c>
      <c r="H202" s="48">
        <v>2.7996388562225239E-2</v>
      </c>
      <c r="I202" s="48">
        <v>1.4239659443521019E-3</v>
      </c>
    </row>
  </sheetData>
  <phoneticPr fontId="1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5F58-D0EE-44C4-9BED-59AEE68F81D1}">
  <dimension ref="A1:IF17"/>
  <sheetViews>
    <sheetView workbookViewId="0">
      <pane xSplit="2" ySplit="1" topLeftCell="GI2" activePane="bottomRight" state="frozen"/>
      <selection pane="topRight" activeCell="C1" sqref="C1"/>
      <selection pane="bottomLeft" activeCell="A2" sqref="A2"/>
      <selection pane="bottomRight" activeCell="GT18" sqref="GT18"/>
    </sheetView>
  </sheetViews>
  <sheetFormatPr defaultColWidth="12.08984375" defaultRowHeight="14.5"/>
  <cols>
    <col min="1" max="1" width="6.453125" style="26" customWidth="1"/>
    <col min="2" max="2" width="34.54296875" style="26" bestFit="1" customWidth="1"/>
    <col min="3" max="23" width="9.90625" style="26" bestFit="1" customWidth="1"/>
    <col min="24" max="24" width="10.54296875" style="26" bestFit="1" customWidth="1"/>
    <col min="25" max="46" width="9.90625" style="26" bestFit="1" customWidth="1"/>
    <col min="47" max="79" width="10.08984375" style="26" bestFit="1" customWidth="1"/>
    <col min="80" max="202" width="9.90625" style="26" bestFit="1" customWidth="1"/>
    <col min="203" max="240" width="12.08984375" style="26"/>
    <col min="241" max="16384" width="12.08984375" style="34"/>
  </cols>
  <sheetData>
    <row r="1" spans="1:202">
      <c r="A1" s="36" t="s">
        <v>213</v>
      </c>
    </row>
    <row r="2" spans="1:202" s="44" customFormat="1">
      <c r="A2" s="45" t="s">
        <v>0</v>
      </c>
      <c r="B2" s="45" t="s">
        <v>1</v>
      </c>
      <c r="C2" s="37" t="s">
        <v>26</v>
      </c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33</v>
      </c>
      <c r="K2" s="37" t="s">
        <v>34</v>
      </c>
      <c r="L2" s="37" t="s">
        <v>35</v>
      </c>
      <c r="M2" s="37" t="s">
        <v>36</v>
      </c>
      <c r="N2" s="37" t="s">
        <v>37</v>
      </c>
      <c r="O2" s="37" t="s">
        <v>38</v>
      </c>
      <c r="P2" s="37" t="s">
        <v>39</v>
      </c>
      <c r="Q2" s="37" t="s">
        <v>40</v>
      </c>
      <c r="R2" s="37" t="s">
        <v>41</v>
      </c>
      <c r="S2" s="37" t="s">
        <v>42</v>
      </c>
      <c r="T2" s="37" t="s">
        <v>43</v>
      </c>
      <c r="U2" s="37" t="s">
        <v>44</v>
      </c>
      <c r="V2" s="37" t="s">
        <v>45</v>
      </c>
      <c r="W2" s="37" t="s">
        <v>46</v>
      </c>
      <c r="X2" s="37" t="s">
        <v>47</v>
      </c>
      <c r="Y2" s="37" t="s">
        <v>48</v>
      </c>
      <c r="Z2" s="37" t="s">
        <v>49</v>
      </c>
      <c r="AA2" s="37" t="s">
        <v>50</v>
      </c>
      <c r="AB2" s="37" t="s">
        <v>51</v>
      </c>
      <c r="AC2" s="37" t="s">
        <v>52</v>
      </c>
      <c r="AD2" s="37" t="s">
        <v>53</v>
      </c>
      <c r="AE2" s="37" t="s">
        <v>54</v>
      </c>
      <c r="AF2" s="37" t="s">
        <v>55</v>
      </c>
      <c r="AG2" s="37" t="s">
        <v>56</v>
      </c>
      <c r="AH2" s="37" t="s">
        <v>57</v>
      </c>
      <c r="AI2" s="37" t="s">
        <v>58</v>
      </c>
      <c r="AJ2" s="37" t="s">
        <v>59</v>
      </c>
      <c r="AK2" s="37" t="s">
        <v>60</v>
      </c>
      <c r="AL2" s="37" t="s">
        <v>61</v>
      </c>
      <c r="AM2" s="37" t="s">
        <v>62</v>
      </c>
      <c r="AN2" s="37" t="s">
        <v>63</v>
      </c>
      <c r="AO2" s="37" t="s">
        <v>64</v>
      </c>
      <c r="AP2" s="37" t="s">
        <v>65</v>
      </c>
      <c r="AQ2" s="37" t="s">
        <v>66</v>
      </c>
      <c r="AR2" s="37" t="s">
        <v>67</v>
      </c>
      <c r="AS2" s="37" t="s">
        <v>68</v>
      </c>
      <c r="AT2" s="37" t="s">
        <v>69</v>
      </c>
      <c r="AU2" s="37" t="s">
        <v>70</v>
      </c>
      <c r="AV2" s="37" t="s">
        <v>71</v>
      </c>
      <c r="AW2" s="37" t="s">
        <v>72</v>
      </c>
      <c r="AX2" s="37" t="s">
        <v>73</v>
      </c>
      <c r="AY2" s="37" t="s">
        <v>74</v>
      </c>
      <c r="AZ2" s="37" t="s">
        <v>75</v>
      </c>
      <c r="BA2" s="37" t="s">
        <v>76</v>
      </c>
      <c r="BB2" s="37" t="s">
        <v>77</v>
      </c>
      <c r="BC2" s="37" t="s">
        <v>78</v>
      </c>
      <c r="BD2" s="37" t="s">
        <v>79</v>
      </c>
      <c r="BE2" s="37" t="s">
        <v>80</v>
      </c>
      <c r="BF2" s="37" t="s">
        <v>81</v>
      </c>
      <c r="BG2" s="37" t="s">
        <v>82</v>
      </c>
      <c r="BH2" s="37" t="s">
        <v>83</v>
      </c>
      <c r="BI2" s="37" t="s">
        <v>84</v>
      </c>
      <c r="BJ2" s="37" t="s">
        <v>85</v>
      </c>
      <c r="BK2" s="37" t="s">
        <v>86</v>
      </c>
      <c r="BL2" s="37" t="s">
        <v>87</v>
      </c>
      <c r="BM2" s="37" t="s">
        <v>88</v>
      </c>
      <c r="BN2" s="37" t="s">
        <v>89</v>
      </c>
      <c r="BO2" s="37" t="s">
        <v>90</v>
      </c>
      <c r="BP2" s="37" t="s">
        <v>91</v>
      </c>
      <c r="BQ2" s="37" t="s">
        <v>92</v>
      </c>
      <c r="BR2" s="37" t="s">
        <v>93</v>
      </c>
      <c r="BS2" s="37" t="s">
        <v>94</v>
      </c>
      <c r="BT2" s="37" t="s">
        <v>95</v>
      </c>
      <c r="BU2" s="37" t="s">
        <v>96</v>
      </c>
      <c r="BV2" s="37" t="s">
        <v>97</v>
      </c>
      <c r="BW2" s="37" t="s">
        <v>98</v>
      </c>
      <c r="BX2" s="37" t="s">
        <v>99</v>
      </c>
      <c r="BY2" s="37" t="s">
        <v>100</v>
      </c>
      <c r="BZ2" s="37" t="s">
        <v>101</v>
      </c>
      <c r="CA2" s="37" t="s">
        <v>102</v>
      </c>
      <c r="CB2" s="37" t="s">
        <v>103</v>
      </c>
      <c r="CC2" s="37" t="s">
        <v>104</v>
      </c>
      <c r="CD2" s="37" t="s">
        <v>105</v>
      </c>
      <c r="CE2" s="37" t="s">
        <v>106</v>
      </c>
      <c r="CF2" s="37" t="s">
        <v>107</v>
      </c>
      <c r="CG2" s="37" t="s">
        <v>108</v>
      </c>
      <c r="CH2" s="37" t="s">
        <v>109</v>
      </c>
      <c r="CI2" s="37" t="s">
        <v>110</v>
      </c>
      <c r="CJ2" s="37" t="s">
        <v>111</v>
      </c>
      <c r="CK2" s="37" t="s">
        <v>112</v>
      </c>
      <c r="CL2" s="37" t="s">
        <v>113</v>
      </c>
      <c r="CM2" s="37" t="s">
        <v>114</v>
      </c>
      <c r="CN2" s="37" t="s">
        <v>115</v>
      </c>
      <c r="CO2" s="37" t="s">
        <v>116</v>
      </c>
      <c r="CP2" s="37" t="s">
        <v>117</v>
      </c>
      <c r="CQ2" s="37" t="s">
        <v>118</v>
      </c>
      <c r="CR2" s="37" t="s">
        <v>119</v>
      </c>
      <c r="CS2" s="37" t="s">
        <v>120</v>
      </c>
      <c r="CT2" s="37" t="s">
        <v>121</v>
      </c>
      <c r="CU2" s="37" t="s">
        <v>122</v>
      </c>
      <c r="CV2" s="37" t="s">
        <v>123</v>
      </c>
      <c r="CW2" s="37" t="s">
        <v>124</v>
      </c>
      <c r="CX2" s="37" t="s">
        <v>125</v>
      </c>
      <c r="CY2" s="37" t="s">
        <v>126</v>
      </c>
      <c r="CZ2" s="37" t="s">
        <v>127</v>
      </c>
      <c r="DA2" s="37" t="s">
        <v>128</v>
      </c>
      <c r="DB2" s="37" t="s">
        <v>129</v>
      </c>
      <c r="DC2" s="37" t="s">
        <v>130</v>
      </c>
      <c r="DD2" s="37" t="s">
        <v>131</v>
      </c>
      <c r="DE2" s="37" t="s">
        <v>132</v>
      </c>
      <c r="DF2" s="37" t="s">
        <v>133</v>
      </c>
      <c r="DG2" s="37" t="s">
        <v>134</v>
      </c>
      <c r="DH2" s="37" t="s">
        <v>135</v>
      </c>
      <c r="DI2" s="37" t="s">
        <v>136</v>
      </c>
      <c r="DJ2" s="37" t="s">
        <v>137</v>
      </c>
      <c r="DK2" s="37" t="s">
        <v>138</v>
      </c>
      <c r="DL2" s="37" t="s">
        <v>139</v>
      </c>
      <c r="DM2" s="37" t="s">
        <v>140</v>
      </c>
      <c r="DN2" s="37" t="s">
        <v>141</v>
      </c>
      <c r="DO2" s="37" t="s">
        <v>142</v>
      </c>
      <c r="DP2" s="37" t="s">
        <v>143</v>
      </c>
      <c r="DQ2" s="37" t="s">
        <v>144</v>
      </c>
      <c r="DR2" s="37" t="s">
        <v>145</v>
      </c>
      <c r="DS2" s="37" t="s">
        <v>146</v>
      </c>
      <c r="DT2" s="37" t="s">
        <v>147</v>
      </c>
      <c r="DU2" s="37" t="s">
        <v>148</v>
      </c>
      <c r="DV2" s="37" t="s">
        <v>149</v>
      </c>
      <c r="DW2" s="37" t="s">
        <v>150</v>
      </c>
      <c r="DX2" s="37" t="s">
        <v>152</v>
      </c>
      <c r="DY2" s="37" t="s">
        <v>153</v>
      </c>
      <c r="DZ2" s="37" t="s">
        <v>154</v>
      </c>
      <c r="EA2" s="37" t="s">
        <v>155</v>
      </c>
      <c r="EB2" s="37" t="s">
        <v>156</v>
      </c>
      <c r="EC2" s="37" t="s">
        <v>157</v>
      </c>
      <c r="ED2" s="37" t="s">
        <v>158</v>
      </c>
      <c r="EE2" s="37" t="s">
        <v>159</v>
      </c>
      <c r="EF2" s="37" t="s">
        <v>160</v>
      </c>
      <c r="EG2" s="37" t="s">
        <v>161</v>
      </c>
      <c r="EH2" s="37" t="s">
        <v>162</v>
      </c>
      <c r="EI2" s="37" t="s">
        <v>163</v>
      </c>
      <c r="EJ2" s="37" t="s">
        <v>164</v>
      </c>
      <c r="EK2" s="37" t="s">
        <v>165</v>
      </c>
      <c r="EL2" s="37" t="s">
        <v>166</v>
      </c>
      <c r="EM2" s="37" t="s">
        <v>167</v>
      </c>
      <c r="EN2" s="37" t="s">
        <v>176</v>
      </c>
      <c r="EO2" s="37" t="s">
        <v>168</v>
      </c>
      <c r="EP2" s="37" t="s">
        <v>169</v>
      </c>
      <c r="EQ2" s="37" t="s">
        <v>170</v>
      </c>
      <c r="ER2" s="37" t="s">
        <v>171</v>
      </c>
      <c r="ES2" s="37" t="s">
        <v>172</v>
      </c>
      <c r="ET2" s="37" t="s">
        <v>173</v>
      </c>
      <c r="EU2" s="37" t="s">
        <v>174</v>
      </c>
      <c r="EV2" s="37" t="s">
        <v>175</v>
      </c>
      <c r="EW2" s="37" t="s">
        <v>177</v>
      </c>
      <c r="EX2" s="37" t="s">
        <v>178</v>
      </c>
      <c r="EY2" s="37" t="s">
        <v>179</v>
      </c>
      <c r="EZ2" s="37" t="s">
        <v>187</v>
      </c>
      <c r="FA2" s="37" t="s">
        <v>180</v>
      </c>
      <c r="FB2" s="37" t="s">
        <v>181</v>
      </c>
      <c r="FC2" s="37" t="s">
        <v>182</v>
      </c>
      <c r="FD2" s="37" t="s">
        <v>183</v>
      </c>
      <c r="FE2" s="37" t="s">
        <v>184</v>
      </c>
      <c r="FF2" s="37" t="s">
        <v>185</v>
      </c>
      <c r="FG2" s="37" t="s">
        <v>186</v>
      </c>
      <c r="FH2" s="37" t="s">
        <v>238</v>
      </c>
      <c r="FI2" s="37" t="s">
        <v>239</v>
      </c>
      <c r="FJ2" s="37" t="s">
        <v>240</v>
      </c>
      <c r="FK2" s="5" t="s">
        <v>243</v>
      </c>
      <c r="FL2" s="5" t="s">
        <v>244</v>
      </c>
      <c r="FM2" s="5" t="s">
        <v>245</v>
      </c>
      <c r="FN2" s="5" t="s">
        <v>246</v>
      </c>
      <c r="FO2" s="5" t="s">
        <v>247</v>
      </c>
      <c r="FP2" s="5" t="s">
        <v>248</v>
      </c>
      <c r="FQ2" s="5" t="s">
        <v>249</v>
      </c>
      <c r="FR2" s="5" t="s">
        <v>250</v>
      </c>
      <c r="FS2" s="5" t="s">
        <v>251</v>
      </c>
      <c r="FT2" s="5" t="s">
        <v>252</v>
      </c>
      <c r="FU2" s="5" t="s">
        <v>253</v>
      </c>
      <c r="FV2" s="5" t="s">
        <v>254</v>
      </c>
      <c r="FW2" s="5" t="s">
        <v>259</v>
      </c>
      <c r="FX2" s="5" t="s">
        <v>260</v>
      </c>
      <c r="FY2" s="5" t="s">
        <v>261</v>
      </c>
      <c r="FZ2" s="5" t="s">
        <v>262</v>
      </c>
      <c r="GA2" s="5" t="s">
        <v>263</v>
      </c>
      <c r="GB2" s="5" t="s">
        <v>264</v>
      </c>
      <c r="GC2" s="5" t="s">
        <v>265</v>
      </c>
      <c r="GD2" s="5" t="s">
        <v>266</v>
      </c>
      <c r="GE2" s="5" t="s">
        <v>268</v>
      </c>
      <c r="GF2" s="5" t="s">
        <v>269</v>
      </c>
      <c r="GG2" s="5" t="s">
        <v>270</v>
      </c>
      <c r="GH2" s="5" t="s">
        <v>271</v>
      </c>
      <c r="GI2" s="5" t="s">
        <v>275</v>
      </c>
      <c r="GJ2" s="5" t="s">
        <v>276</v>
      </c>
      <c r="GK2" s="5" t="s">
        <v>277</v>
      </c>
      <c r="GL2" s="5" t="s">
        <v>278</v>
      </c>
      <c r="GM2" s="5" t="s">
        <v>279</v>
      </c>
      <c r="GN2" s="5" t="s">
        <v>280</v>
      </c>
      <c r="GO2" s="5" t="s">
        <v>281</v>
      </c>
      <c r="GP2" s="5" t="s">
        <v>282</v>
      </c>
      <c r="GQ2" s="5" t="s">
        <v>283</v>
      </c>
      <c r="GR2" s="5" t="s">
        <v>284</v>
      </c>
      <c r="GS2" s="5" t="s">
        <v>285</v>
      </c>
      <c r="GT2" s="5" t="s">
        <v>286</v>
      </c>
    </row>
    <row r="3" spans="1:202" s="52" customFormat="1">
      <c r="A3" s="49">
        <v>1</v>
      </c>
      <c r="B3" s="33" t="s">
        <v>2</v>
      </c>
      <c r="C3" s="50">
        <v>10.026400000000001</v>
      </c>
      <c r="D3" s="50">
        <v>10.373200000000001</v>
      </c>
      <c r="E3" s="50">
        <v>10.6027</v>
      </c>
      <c r="F3" s="50">
        <v>10.696999999999999</v>
      </c>
      <c r="G3" s="50">
        <v>10.721399999999999</v>
      </c>
      <c r="H3" s="50">
        <v>10.6851</v>
      </c>
      <c r="I3" s="50">
        <v>10.9299</v>
      </c>
      <c r="J3" s="50">
        <v>10.981299999999999</v>
      </c>
      <c r="K3" s="50">
        <v>11.116199999999999</v>
      </c>
      <c r="L3" s="50">
        <v>11.236700000000001</v>
      </c>
      <c r="M3" s="50">
        <v>11.4549</v>
      </c>
      <c r="N3" s="50">
        <v>11.6371</v>
      </c>
      <c r="O3" s="51">
        <v>11.617193</v>
      </c>
      <c r="P3" s="51">
        <v>11.810014000000001</v>
      </c>
      <c r="Q3" s="51">
        <v>12.026497000000001</v>
      </c>
      <c r="R3" s="51">
        <v>12.318322</v>
      </c>
      <c r="S3" s="51">
        <v>12.607310999999999</v>
      </c>
      <c r="T3" s="51">
        <v>12.703671</v>
      </c>
      <c r="U3" s="51">
        <v>12.907009</v>
      </c>
      <c r="V3" s="51">
        <v>13.111084999999999</v>
      </c>
      <c r="W3" s="51">
        <v>13.447732999999999</v>
      </c>
      <c r="X3" s="51">
        <v>13.882559000000001</v>
      </c>
      <c r="Y3" s="51">
        <v>14.386422</v>
      </c>
      <c r="Z3" s="51">
        <v>14.610037999999999</v>
      </c>
      <c r="AA3" s="51">
        <v>14.374572000000001</v>
      </c>
      <c r="AB3" s="51">
        <v>14.387703</v>
      </c>
      <c r="AC3" s="51">
        <v>14.57147</v>
      </c>
      <c r="AD3" s="51">
        <v>14.662805000000001</v>
      </c>
      <c r="AE3" s="51">
        <v>14.870251</v>
      </c>
      <c r="AF3" s="51">
        <v>14.927270999999999</v>
      </c>
      <c r="AG3" s="51">
        <v>14.918585999999999</v>
      </c>
      <c r="AH3" s="51">
        <v>15.135362000000001</v>
      </c>
      <c r="AI3" s="51">
        <v>15.267139999999999</v>
      </c>
      <c r="AJ3" s="51">
        <v>15.379222</v>
      </c>
      <c r="AK3" s="51">
        <v>15.534502</v>
      </c>
      <c r="AL3" s="51">
        <v>15.608909000000001</v>
      </c>
      <c r="AM3" s="51">
        <v>15.481399</v>
      </c>
      <c r="AN3" s="51">
        <v>15.544421</v>
      </c>
      <c r="AO3" s="51">
        <v>15.554938</v>
      </c>
      <c r="AP3" s="51">
        <v>15.367921000000001</v>
      </c>
      <c r="AQ3" s="51">
        <v>15.203841000000001</v>
      </c>
      <c r="AR3" s="51">
        <v>15.410278</v>
      </c>
      <c r="AS3" s="51">
        <v>15.359277000000001</v>
      </c>
      <c r="AT3" s="51">
        <v>15.430078999999999</v>
      </c>
      <c r="AU3" s="51">
        <v>15.780979</v>
      </c>
      <c r="AV3" s="51">
        <v>15.995454000000001</v>
      </c>
      <c r="AW3" s="51">
        <v>16.104866000000001</v>
      </c>
      <c r="AX3" s="51">
        <v>16.162656999999999</v>
      </c>
      <c r="AY3" s="51">
        <v>16.010729000000001</v>
      </c>
      <c r="AZ3" s="51">
        <v>16.105713000000002</v>
      </c>
      <c r="BA3" s="51">
        <v>16.280301999999999</v>
      </c>
      <c r="BB3" s="51">
        <v>16.428439999999998</v>
      </c>
      <c r="BC3" s="51">
        <v>16.539701000000001</v>
      </c>
      <c r="BD3" s="51">
        <v>16.689102999999999</v>
      </c>
      <c r="BE3" s="51">
        <v>16.736001999999999</v>
      </c>
      <c r="BF3" s="51">
        <v>17.014648000000001</v>
      </c>
      <c r="BG3" s="51">
        <v>17.177890000000001</v>
      </c>
      <c r="BH3" s="51">
        <v>17.269894000000001</v>
      </c>
      <c r="BI3" s="51">
        <v>17.325766999999999</v>
      </c>
      <c r="BJ3" s="51">
        <v>17.375343999999998</v>
      </c>
      <c r="BK3" s="51">
        <v>17.650556999999999</v>
      </c>
      <c r="BL3" s="51">
        <v>17.657997999999999</v>
      </c>
      <c r="BM3" s="51">
        <v>17.944648000000001</v>
      </c>
      <c r="BN3" s="51">
        <v>18.147010000000002</v>
      </c>
      <c r="BO3" s="51">
        <v>18.369115999999998</v>
      </c>
      <c r="BP3" s="51">
        <v>18.638791000000001</v>
      </c>
      <c r="BQ3" s="51">
        <v>18.811063000000001</v>
      </c>
      <c r="BR3" s="51">
        <v>18.936319000000001</v>
      </c>
      <c r="BS3" s="51">
        <v>18.879757999999999</v>
      </c>
      <c r="BT3" s="51">
        <v>19.029458000000002</v>
      </c>
      <c r="BU3" s="51">
        <v>19.059055000000001</v>
      </c>
      <c r="BV3" s="51">
        <v>19.254864999999999</v>
      </c>
      <c r="BW3" s="51">
        <v>19.640664000000001</v>
      </c>
      <c r="BX3" s="51">
        <v>19.970561</v>
      </c>
      <c r="BY3" s="51">
        <v>19.980640000000001</v>
      </c>
      <c r="BZ3" s="51">
        <v>20.153925000000001</v>
      </c>
      <c r="CA3" s="51">
        <v>20.312729999999998</v>
      </c>
      <c r="CB3" s="51">
        <v>20.454208000000001</v>
      </c>
      <c r="CC3" s="51">
        <v>20.602467999999998</v>
      </c>
      <c r="CD3" s="51">
        <v>20.689602000000001</v>
      </c>
      <c r="CE3" s="51">
        <v>21.033456999999999</v>
      </c>
      <c r="CF3" s="51">
        <v>21.195971</v>
      </c>
      <c r="CG3" s="51">
        <v>21.104924</v>
      </c>
      <c r="CH3" s="51">
        <v>21.278209</v>
      </c>
      <c r="CI3" s="51">
        <v>21.258375999999998</v>
      </c>
      <c r="CJ3" s="51">
        <v>20.977067999999999</v>
      </c>
      <c r="CK3" s="51">
        <v>21.416245</v>
      </c>
      <c r="CL3" s="51">
        <v>21.131979999999999</v>
      </c>
      <c r="CM3" s="51">
        <v>21.177765999999998</v>
      </c>
      <c r="CN3" s="51">
        <v>21.545670000000001</v>
      </c>
      <c r="CO3" s="51">
        <v>21.562245999999998</v>
      </c>
      <c r="CP3" s="51">
        <v>21.53651</v>
      </c>
      <c r="CQ3" s="51">
        <v>21.256820000000001</v>
      </c>
      <c r="CR3" s="51">
        <v>21.306894</v>
      </c>
      <c r="CS3" s="51">
        <v>21.577172000000001</v>
      </c>
      <c r="CT3" s="51">
        <v>21.415778</v>
      </c>
      <c r="CU3" s="51">
        <v>21.544046999999999</v>
      </c>
      <c r="CV3" s="51">
        <v>21.674562000000002</v>
      </c>
      <c r="CW3" s="51">
        <v>22.019718000000001</v>
      </c>
      <c r="CX3" s="51">
        <v>22.364384999999999</v>
      </c>
      <c r="CY3" s="51">
        <v>22.387225999999998</v>
      </c>
      <c r="CZ3" s="51">
        <v>22.334717999999999</v>
      </c>
      <c r="DA3" s="51">
        <v>22.2011</v>
      </c>
      <c r="DB3" s="51">
        <v>22.397953000000001</v>
      </c>
      <c r="DC3" s="51">
        <v>22.486964</v>
      </c>
      <c r="DD3" s="51">
        <v>22.816848</v>
      </c>
      <c r="DE3" s="51">
        <v>23.024922</v>
      </c>
      <c r="DF3" s="51">
        <v>23.161742</v>
      </c>
      <c r="DG3" s="51">
        <v>23.6524</v>
      </c>
      <c r="DH3" s="51">
        <v>23.297564000000001</v>
      </c>
      <c r="DI3" s="51">
        <v>23.633223999999998</v>
      </c>
      <c r="DJ3" s="51">
        <v>23.550352</v>
      </c>
      <c r="DK3" s="51">
        <v>23.450534000000001</v>
      </c>
      <c r="DL3" s="51">
        <v>23.406808000000002</v>
      </c>
      <c r="DM3" s="51">
        <v>23.217807000000001</v>
      </c>
      <c r="DN3" s="51">
        <v>23.3429</v>
      </c>
      <c r="DO3" s="51">
        <v>23.678376</v>
      </c>
      <c r="DP3" s="51">
        <v>23.664303</v>
      </c>
      <c r="DQ3" s="51">
        <v>23.81183</v>
      </c>
      <c r="DR3" s="51">
        <v>23.826691</v>
      </c>
      <c r="DS3" s="51">
        <v>23.498283000000001</v>
      </c>
      <c r="DT3" s="51">
        <v>23.495464999999999</v>
      </c>
      <c r="DU3" s="51">
        <v>23.695986000000001</v>
      </c>
      <c r="DV3" s="51">
        <v>23.949987</v>
      </c>
      <c r="DW3" s="51">
        <v>24.053137</v>
      </c>
      <c r="DX3" s="51">
        <v>23.945784</v>
      </c>
      <c r="DY3" s="51">
        <v>24.145537999999998</v>
      </c>
      <c r="DZ3" s="51">
        <v>23.540503000000001</v>
      </c>
      <c r="EA3" s="51">
        <v>23.472078</v>
      </c>
      <c r="EB3" s="51">
        <v>24.009537999999999</v>
      </c>
      <c r="EC3" s="51">
        <v>24.290644</v>
      </c>
      <c r="ED3" s="51">
        <v>24.583787999999998</v>
      </c>
      <c r="EE3" s="51">
        <v>24.720153</v>
      </c>
      <c r="EF3" s="51">
        <v>25.180707999999999</v>
      </c>
      <c r="EG3" s="51">
        <v>25.533113</v>
      </c>
      <c r="EH3" s="51">
        <v>25.633053</v>
      </c>
      <c r="EI3" s="51">
        <v>25.942571000000001</v>
      </c>
      <c r="EJ3" s="51">
        <v>25.932646999999999</v>
      </c>
      <c r="EK3" s="51">
        <v>26.134672999999999</v>
      </c>
      <c r="EL3" s="51">
        <v>26.278689</v>
      </c>
      <c r="EM3" s="51">
        <v>26.433883999999999</v>
      </c>
      <c r="EN3" s="51">
        <v>25.995874000000001</v>
      </c>
      <c r="EO3" s="51">
        <v>24.464255999999999</v>
      </c>
      <c r="EP3" s="51">
        <v>24.840555999999999</v>
      </c>
      <c r="EQ3" s="51">
        <v>25.659811000000001</v>
      </c>
      <c r="ER3" s="51">
        <v>25.973148999999999</v>
      </c>
      <c r="ES3" s="51">
        <v>25.868860999999999</v>
      </c>
      <c r="ET3" s="51">
        <v>26.429227999999998</v>
      </c>
      <c r="EU3" s="51">
        <v>26.644321000000001</v>
      </c>
      <c r="EV3" s="51">
        <v>26.512820999999999</v>
      </c>
      <c r="EW3" s="51">
        <v>27.389088999999998</v>
      </c>
      <c r="EX3" s="51">
        <v>27.842424000000001</v>
      </c>
      <c r="EY3" s="51">
        <v>28.407613000000001</v>
      </c>
      <c r="EZ3" s="51">
        <v>28.058541000000002</v>
      </c>
      <c r="FA3" s="51">
        <v>28.914055999999999</v>
      </c>
      <c r="FB3" s="51">
        <v>29.100656000000001</v>
      </c>
      <c r="FC3" s="51">
        <v>29.271712999999998</v>
      </c>
      <c r="FD3" s="51">
        <v>29.658792999999999</v>
      </c>
      <c r="FE3" s="51">
        <v>29.588881000000001</v>
      </c>
      <c r="FF3" s="51">
        <v>29.834603000000001</v>
      </c>
      <c r="FG3" s="51">
        <v>29.943574999999999</v>
      </c>
      <c r="FH3" s="51">
        <v>29.658303</v>
      </c>
      <c r="FI3" s="51">
        <v>29.071629999999999</v>
      </c>
      <c r="FJ3" s="51">
        <v>29.861734999999999</v>
      </c>
      <c r="FK3" s="51">
        <v>29.7226</v>
      </c>
      <c r="FL3" s="51">
        <v>28.921067000000001</v>
      </c>
      <c r="FM3" s="51">
        <v>28.952448</v>
      </c>
      <c r="FN3" s="51">
        <v>28.269000999999999</v>
      </c>
      <c r="FO3" s="51">
        <v>27.860631999999999</v>
      </c>
      <c r="FP3" s="51">
        <v>27.292894</v>
      </c>
      <c r="FQ3" s="51">
        <v>28.059134</v>
      </c>
      <c r="FR3" s="51">
        <v>28.112121999999999</v>
      </c>
      <c r="FS3" s="51">
        <v>26.881262</v>
      </c>
      <c r="FT3" s="51">
        <v>26.897295</v>
      </c>
      <c r="FU3" s="51">
        <v>28.513089999999998</v>
      </c>
      <c r="FV3" s="51">
        <v>28.463450999999999</v>
      </c>
      <c r="FW3" s="51">
        <v>29.303169</v>
      </c>
      <c r="FX3" s="51">
        <v>29.31954</v>
      </c>
      <c r="FY3" s="51">
        <v>29.592887999999999</v>
      </c>
      <c r="FZ3" s="51">
        <v>29.901917999999998</v>
      </c>
      <c r="GA3" s="51">
        <v>30.203202999999998</v>
      </c>
      <c r="GB3" s="51">
        <v>30.673553999999999</v>
      </c>
      <c r="GC3" s="51">
        <v>31.486912</v>
      </c>
      <c r="GD3" s="51">
        <v>31.405003000000001</v>
      </c>
      <c r="GE3" s="51">
        <v>31.804400000000001</v>
      </c>
      <c r="GF3" s="51">
        <v>31.824309</v>
      </c>
      <c r="GG3" s="51">
        <v>32.442684</v>
      </c>
      <c r="GH3" s="51">
        <v>33.652051999999998</v>
      </c>
      <c r="GI3" s="51">
        <v>33.929338000000001</v>
      </c>
      <c r="GJ3" s="51">
        <v>34.080559999999998</v>
      </c>
      <c r="GK3" s="51">
        <v>34.900950999999999</v>
      </c>
      <c r="GL3" s="51">
        <v>34.686118</v>
      </c>
      <c r="GM3" s="51">
        <v>35.345678999999997</v>
      </c>
      <c r="GN3" s="51">
        <v>35.936486000000002</v>
      </c>
      <c r="GO3" s="51">
        <v>36.482320000000001</v>
      </c>
      <c r="GP3" s="51">
        <v>36.499220999999999</v>
      </c>
      <c r="GQ3" s="51">
        <v>36.533571000000002</v>
      </c>
      <c r="GR3" s="51">
        <v>36.243549000000002</v>
      </c>
      <c r="GS3" s="51">
        <v>35.450467000000003</v>
      </c>
      <c r="GT3" s="51">
        <v>35.671016000000002</v>
      </c>
    </row>
    <row r="4" spans="1:202" s="52" customFormat="1">
      <c r="A4" s="49">
        <v>2</v>
      </c>
      <c r="B4" s="33" t="s">
        <v>3</v>
      </c>
      <c r="C4" s="50">
        <v>10.067</v>
      </c>
      <c r="D4" s="50">
        <v>9.8444000000000003</v>
      </c>
      <c r="E4" s="50">
        <v>10.006500000000001</v>
      </c>
      <c r="F4" s="50">
        <v>10.103999999999999</v>
      </c>
      <c r="G4" s="50">
        <v>10.1236</v>
      </c>
      <c r="H4" s="50">
        <v>10.0631</v>
      </c>
      <c r="I4" s="50">
        <v>10.4636</v>
      </c>
      <c r="J4" s="50">
        <v>10.552899999999999</v>
      </c>
      <c r="K4" s="50">
        <v>10.729799999999999</v>
      </c>
      <c r="L4" s="50">
        <v>10.727600000000001</v>
      </c>
      <c r="M4" s="50">
        <v>10.9238</v>
      </c>
      <c r="N4" s="50">
        <v>11.161799999999999</v>
      </c>
      <c r="O4" s="51">
        <v>11.118485</v>
      </c>
      <c r="P4" s="51">
        <v>11.405842</v>
      </c>
      <c r="Q4" s="51">
        <v>11.584697</v>
      </c>
      <c r="R4" s="51">
        <v>11.9209</v>
      </c>
      <c r="S4" s="51">
        <v>12.084865000000001</v>
      </c>
      <c r="T4" s="51">
        <v>12.134015</v>
      </c>
      <c r="U4" s="51">
        <v>12.295705999999999</v>
      </c>
      <c r="V4" s="51">
        <v>12.397866</v>
      </c>
      <c r="W4" s="51">
        <v>12.537271</v>
      </c>
      <c r="X4" s="51">
        <v>12.795071999999999</v>
      </c>
      <c r="Y4" s="51">
        <v>13.493154000000001</v>
      </c>
      <c r="Z4" s="51">
        <v>13.831556000000001</v>
      </c>
      <c r="AA4" s="51">
        <v>13.596603999999999</v>
      </c>
      <c r="AB4" s="51">
        <v>13.683448</v>
      </c>
      <c r="AC4" s="51">
        <v>13.865800999999999</v>
      </c>
      <c r="AD4" s="51">
        <v>13.919848</v>
      </c>
      <c r="AE4" s="51">
        <v>14.103241000000001</v>
      </c>
      <c r="AF4" s="51">
        <v>14.176689</v>
      </c>
      <c r="AG4" s="51">
        <v>14.174756</v>
      </c>
      <c r="AH4" s="51">
        <v>14.307924999999999</v>
      </c>
      <c r="AI4" s="51">
        <v>14.440968</v>
      </c>
      <c r="AJ4" s="51">
        <v>14.559284999999999</v>
      </c>
      <c r="AK4" s="51">
        <v>14.709761</v>
      </c>
      <c r="AL4" s="51">
        <v>14.757944999999999</v>
      </c>
      <c r="AM4" s="51">
        <v>14.652818999999999</v>
      </c>
      <c r="AN4" s="51">
        <v>14.758823</v>
      </c>
      <c r="AO4" s="51">
        <v>14.801881</v>
      </c>
      <c r="AP4" s="51">
        <v>14.687131000000001</v>
      </c>
      <c r="AQ4" s="51">
        <v>14.648277</v>
      </c>
      <c r="AR4" s="51">
        <v>14.788886</v>
      </c>
      <c r="AS4" s="51">
        <v>14.799526</v>
      </c>
      <c r="AT4" s="51">
        <v>14.907391000000001</v>
      </c>
      <c r="AU4" s="51">
        <v>15.173451999999999</v>
      </c>
      <c r="AV4" s="51">
        <v>15.40775</v>
      </c>
      <c r="AW4" s="51">
        <v>15.542902</v>
      </c>
      <c r="AX4" s="51">
        <v>15.656514</v>
      </c>
      <c r="AY4" s="51">
        <v>15.622849</v>
      </c>
      <c r="AZ4" s="51">
        <v>15.694364999999999</v>
      </c>
      <c r="BA4" s="51">
        <v>15.850636</v>
      </c>
      <c r="BB4" s="51">
        <v>15.967143999999999</v>
      </c>
      <c r="BC4" s="51">
        <v>16.064796000000001</v>
      </c>
      <c r="BD4" s="51">
        <v>16.171793000000001</v>
      </c>
      <c r="BE4" s="51">
        <v>16.228217000000001</v>
      </c>
      <c r="BF4" s="51">
        <v>16.440297000000001</v>
      </c>
      <c r="BG4" s="51">
        <v>16.730988</v>
      </c>
      <c r="BH4" s="51">
        <v>16.813094</v>
      </c>
      <c r="BI4" s="51">
        <v>16.925805</v>
      </c>
      <c r="BJ4" s="51">
        <v>16.979488</v>
      </c>
      <c r="BK4" s="51">
        <v>17.188800000000001</v>
      </c>
      <c r="BL4" s="51">
        <v>17.225055000000001</v>
      </c>
      <c r="BM4" s="51">
        <v>17.457007000000001</v>
      </c>
      <c r="BN4" s="51">
        <v>17.627257</v>
      </c>
      <c r="BO4" s="51">
        <v>17.797837999999999</v>
      </c>
      <c r="BP4" s="51">
        <v>17.928515000000001</v>
      </c>
      <c r="BQ4" s="51">
        <v>18.066140000000001</v>
      </c>
      <c r="BR4" s="51">
        <v>18.137685000000001</v>
      </c>
      <c r="BS4" s="51">
        <v>18.162599</v>
      </c>
      <c r="BT4" s="51">
        <v>18.123991</v>
      </c>
      <c r="BU4" s="51">
        <v>18.186402000000001</v>
      </c>
      <c r="BV4" s="51">
        <v>18.328092999999999</v>
      </c>
      <c r="BW4" s="51">
        <v>18.605124</v>
      </c>
      <c r="BX4" s="51">
        <v>18.862722000000002</v>
      </c>
      <c r="BY4" s="51">
        <v>18.929880000000001</v>
      </c>
      <c r="BZ4" s="51">
        <v>19.010767999999999</v>
      </c>
      <c r="CA4" s="51">
        <v>19.017410000000002</v>
      </c>
      <c r="CB4" s="51">
        <v>19.158629999999999</v>
      </c>
      <c r="CC4" s="51">
        <v>19.192419000000001</v>
      </c>
      <c r="CD4" s="51">
        <v>19.249942000000001</v>
      </c>
      <c r="CE4" s="51">
        <v>19.355706999999999</v>
      </c>
      <c r="CF4" s="51">
        <v>19.455216</v>
      </c>
      <c r="CG4" s="51">
        <v>19.416817999999999</v>
      </c>
      <c r="CH4" s="51">
        <v>19.617097999999999</v>
      </c>
      <c r="CI4" s="51">
        <v>19.581264999999998</v>
      </c>
      <c r="CJ4" s="51">
        <v>19.464282000000001</v>
      </c>
      <c r="CK4" s="51">
        <v>19.778171</v>
      </c>
      <c r="CL4" s="51">
        <v>19.527950000000001</v>
      </c>
      <c r="CM4" s="51">
        <v>19.559076000000001</v>
      </c>
      <c r="CN4" s="51">
        <v>19.814543</v>
      </c>
      <c r="CO4" s="51">
        <v>19.748937000000002</v>
      </c>
      <c r="CP4" s="51">
        <v>19.719559</v>
      </c>
      <c r="CQ4" s="51">
        <v>19.454135000000001</v>
      </c>
      <c r="CR4" s="51">
        <v>19.513355000000001</v>
      </c>
      <c r="CS4" s="51">
        <v>19.702852</v>
      </c>
      <c r="CT4" s="51">
        <v>19.561696000000001</v>
      </c>
      <c r="CU4" s="51">
        <v>19.63495</v>
      </c>
      <c r="CV4" s="51">
        <v>19.805250000000001</v>
      </c>
      <c r="CW4" s="51">
        <v>20.134053999999999</v>
      </c>
      <c r="CX4" s="51">
        <v>20.383305</v>
      </c>
      <c r="CY4" s="51">
        <v>20.352205000000001</v>
      </c>
      <c r="CZ4" s="51">
        <v>20.281841</v>
      </c>
      <c r="DA4" s="51">
        <v>20.2028</v>
      </c>
      <c r="DB4" s="51">
        <v>20.352452</v>
      </c>
      <c r="DC4" s="51">
        <v>20.48265</v>
      </c>
      <c r="DD4" s="51">
        <v>20.789961000000002</v>
      </c>
      <c r="DE4" s="51">
        <v>20.972487999999998</v>
      </c>
      <c r="DF4" s="51">
        <v>21.075509</v>
      </c>
      <c r="DG4" s="51">
        <v>21.532468999999999</v>
      </c>
      <c r="DH4" s="51">
        <v>21.140015999999999</v>
      </c>
      <c r="DI4" s="51">
        <v>21.430875</v>
      </c>
      <c r="DJ4" s="51">
        <v>21.423537</v>
      </c>
      <c r="DK4" s="51">
        <v>21.341044</v>
      </c>
      <c r="DL4" s="51">
        <v>21.254802999999999</v>
      </c>
      <c r="DM4" s="51">
        <v>21.098548999999998</v>
      </c>
      <c r="DN4" s="51">
        <v>21.157900000000001</v>
      </c>
      <c r="DO4" s="51">
        <v>21.492940999999998</v>
      </c>
      <c r="DP4" s="51">
        <v>21.473683000000001</v>
      </c>
      <c r="DQ4" s="51">
        <v>21.592079999999999</v>
      </c>
      <c r="DR4" s="51">
        <v>21.545273000000002</v>
      </c>
      <c r="DS4" s="51">
        <v>21.232486000000002</v>
      </c>
      <c r="DT4" s="51">
        <v>21.312557000000002</v>
      </c>
      <c r="DU4" s="51">
        <v>21.411885000000002</v>
      </c>
      <c r="DV4" s="51">
        <v>21.672936</v>
      </c>
      <c r="DW4" s="51">
        <v>21.749276999999999</v>
      </c>
      <c r="DX4" s="51">
        <v>21.720628000000001</v>
      </c>
      <c r="DY4" s="51">
        <v>21.967354</v>
      </c>
      <c r="DZ4" s="51">
        <v>21.448601</v>
      </c>
      <c r="EA4" s="51">
        <v>21.352477</v>
      </c>
      <c r="EB4" s="51">
        <v>21.800554999999999</v>
      </c>
      <c r="EC4" s="51">
        <v>22.023078000000002</v>
      </c>
      <c r="ED4" s="51">
        <v>22.215813000000001</v>
      </c>
      <c r="EE4" s="51">
        <v>22.451913999999999</v>
      </c>
      <c r="EF4" s="51">
        <v>22.891081</v>
      </c>
      <c r="EG4" s="51">
        <v>23.306017000000001</v>
      </c>
      <c r="EH4" s="51">
        <v>23.457695000000001</v>
      </c>
      <c r="EI4" s="51">
        <v>23.701601</v>
      </c>
      <c r="EJ4" s="51">
        <v>23.687239000000002</v>
      </c>
      <c r="EK4" s="51">
        <v>23.819694999999999</v>
      </c>
      <c r="EL4" s="51">
        <v>23.980640999999999</v>
      </c>
      <c r="EM4" s="51">
        <v>24.149169000000001</v>
      </c>
      <c r="EN4" s="51">
        <v>23.798829999999999</v>
      </c>
      <c r="EO4" s="51">
        <v>22.454744999999999</v>
      </c>
      <c r="EP4" s="51">
        <v>22.874889</v>
      </c>
      <c r="EQ4" s="51">
        <v>23.621205</v>
      </c>
      <c r="ER4" s="51">
        <v>23.841149000000001</v>
      </c>
      <c r="ES4" s="51">
        <v>23.736194000000001</v>
      </c>
      <c r="ET4" s="51">
        <v>24.222752</v>
      </c>
      <c r="EU4" s="51">
        <v>24.462205999999998</v>
      </c>
      <c r="EV4" s="51">
        <v>24.368399</v>
      </c>
      <c r="EW4" s="51">
        <v>25.109282</v>
      </c>
      <c r="EX4" s="51">
        <v>25.581392000000001</v>
      </c>
      <c r="EY4" s="51">
        <v>26.179385</v>
      </c>
      <c r="EZ4" s="51">
        <v>25.681721</v>
      </c>
      <c r="FA4" s="51">
        <v>26.492995000000001</v>
      </c>
      <c r="FB4" s="51">
        <v>26.603881000000001</v>
      </c>
      <c r="FC4" s="51">
        <v>26.742891</v>
      </c>
      <c r="FD4" s="51">
        <v>27.154264999999999</v>
      </c>
      <c r="FE4" s="51">
        <v>27.095424000000001</v>
      </c>
      <c r="FF4" s="51">
        <v>27.256450000000001</v>
      </c>
      <c r="FG4" s="51">
        <v>27.213519999999999</v>
      </c>
      <c r="FH4" s="51">
        <v>26.837433000000001</v>
      </c>
      <c r="FI4" s="51">
        <v>26.283473999999998</v>
      </c>
      <c r="FJ4" s="51">
        <v>26.962985</v>
      </c>
      <c r="FK4" s="51">
        <v>26.853290999999999</v>
      </c>
      <c r="FL4" s="51">
        <v>26.240352000000001</v>
      </c>
      <c r="FM4" s="51">
        <v>26.286574000000002</v>
      </c>
      <c r="FN4" s="51">
        <v>25.708492</v>
      </c>
      <c r="FO4" s="51">
        <v>25.282596999999999</v>
      </c>
      <c r="FP4" s="51">
        <v>24.776046000000001</v>
      </c>
      <c r="FQ4" s="51">
        <v>25.389476999999999</v>
      </c>
      <c r="FR4" s="51">
        <v>25.493438000000001</v>
      </c>
      <c r="FS4" s="51">
        <v>24.366788</v>
      </c>
      <c r="FT4" s="51">
        <v>24.389576000000002</v>
      </c>
      <c r="FU4" s="51">
        <v>25.774564999999999</v>
      </c>
      <c r="FV4" s="51">
        <v>25.764288000000001</v>
      </c>
      <c r="FW4" s="51">
        <v>26.547021999999998</v>
      </c>
      <c r="FX4" s="51">
        <v>26.565355</v>
      </c>
      <c r="FY4" s="51">
        <v>26.745539999999998</v>
      </c>
      <c r="FZ4" s="51">
        <v>26.982016000000002</v>
      </c>
      <c r="GA4" s="51">
        <v>27.360377</v>
      </c>
      <c r="GB4" s="51">
        <v>27.770465000000002</v>
      </c>
      <c r="GC4" s="51">
        <v>28.471619</v>
      </c>
      <c r="GD4" s="51">
        <v>28.435334999999998</v>
      </c>
      <c r="GE4" s="51">
        <v>28.817815</v>
      </c>
      <c r="GF4" s="51">
        <v>28.874327999999998</v>
      </c>
      <c r="GG4" s="51">
        <v>29.433577</v>
      </c>
      <c r="GH4" s="51">
        <v>30.418780000000002</v>
      </c>
      <c r="GI4" s="51">
        <v>30.664368</v>
      </c>
      <c r="GJ4" s="51">
        <v>30.771211000000001</v>
      </c>
      <c r="GK4" s="51">
        <v>31.523264000000001</v>
      </c>
      <c r="GL4" s="51">
        <v>31.293641000000001</v>
      </c>
      <c r="GM4" s="51">
        <v>31.807862</v>
      </c>
      <c r="GN4" s="51">
        <v>32.404670000000003</v>
      </c>
      <c r="GO4" s="51">
        <v>32.870193999999998</v>
      </c>
      <c r="GP4" s="51">
        <v>32.907991000000003</v>
      </c>
      <c r="GQ4" s="51">
        <v>32.914524</v>
      </c>
      <c r="GR4" s="51">
        <v>32.579262</v>
      </c>
      <c r="GS4" s="51">
        <v>31.926898999999999</v>
      </c>
      <c r="GT4" s="51">
        <v>32.122731000000002</v>
      </c>
    </row>
    <row r="5" spans="1:202" s="52" customFormat="1">
      <c r="A5" s="49">
        <v>3</v>
      </c>
      <c r="B5" s="33" t="s">
        <v>4</v>
      </c>
      <c r="C5" s="50">
        <v>10.030799999999999</v>
      </c>
      <c r="D5" s="50">
        <v>10.0258</v>
      </c>
      <c r="E5" s="50">
        <v>10.083500000000001</v>
      </c>
      <c r="F5" s="50">
        <v>10.1403</v>
      </c>
      <c r="G5" s="50">
        <v>10.2104</v>
      </c>
      <c r="H5" s="50">
        <v>10.1678</v>
      </c>
      <c r="I5" s="50">
        <v>10.313000000000001</v>
      </c>
      <c r="J5" s="50">
        <v>10.6814</v>
      </c>
      <c r="K5" s="50">
        <v>10.837400000000001</v>
      </c>
      <c r="L5" s="50">
        <v>10.95</v>
      </c>
      <c r="M5" s="50">
        <v>11.1648</v>
      </c>
      <c r="N5" s="50">
        <v>11.3095</v>
      </c>
      <c r="O5" s="51">
        <v>11.245606</v>
      </c>
      <c r="P5" s="51">
        <v>11.467663</v>
      </c>
      <c r="Q5" s="51">
        <v>11.670327</v>
      </c>
      <c r="R5" s="51">
        <v>11.942951000000001</v>
      </c>
      <c r="S5" s="51">
        <v>12.120317999999999</v>
      </c>
      <c r="T5" s="51">
        <v>12.242452</v>
      </c>
      <c r="U5" s="51">
        <v>12.408687</v>
      </c>
      <c r="V5" s="51">
        <v>12.478649000000001</v>
      </c>
      <c r="W5" s="51">
        <v>12.786270999999999</v>
      </c>
      <c r="X5" s="51">
        <v>13.20262</v>
      </c>
      <c r="Y5" s="51">
        <v>13.694133000000001</v>
      </c>
      <c r="Z5" s="51">
        <v>14.059746000000001</v>
      </c>
      <c r="AA5" s="51">
        <v>13.877053</v>
      </c>
      <c r="AB5" s="51">
        <v>13.89175</v>
      </c>
      <c r="AC5" s="51">
        <v>14.056207000000001</v>
      </c>
      <c r="AD5" s="51">
        <v>14.112512000000001</v>
      </c>
      <c r="AE5" s="51">
        <v>14.265722999999999</v>
      </c>
      <c r="AF5" s="51">
        <v>14.321936000000001</v>
      </c>
      <c r="AG5" s="51">
        <v>14.272406</v>
      </c>
      <c r="AH5" s="51">
        <v>14.413266999999999</v>
      </c>
      <c r="AI5" s="51">
        <v>14.559251</v>
      </c>
      <c r="AJ5" s="51">
        <v>14.676943</v>
      </c>
      <c r="AK5" s="51">
        <v>14.846793</v>
      </c>
      <c r="AL5" s="51">
        <v>14.908147</v>
      </c>
      <c r="AM5" s="51">
        <v>14.756347</v>
      </c>
      <c r="AN5" s="51">
        <v>14.831428000000001</v>
      </c>
      <c r="AO5" s="51">
        <v>14.895923</v>
      </c>
      <c r="AP5" s="51">
        <v>14.707696</v>
      </c>
      <c r="AQ5" s="51">
        <v>14.603339999999999</v>
      </c>
      <c r="AR5" s="51">
        <v>14.69613</v>
      </c>
      <c r="AS5" s="51">
        <v>14.751332</v>
      </c>
      <c r="AT5" s="51">
        <v>14.900370000000001</v>
      </c>
      <c r="AU5" s="51">
        <v>15.170099</v>
      </c>
      <c r="AV5" s="51">
        <v>15.393903</v>
      </c>
      <c r="AW5" s="51">
        <v>15.675698000000001</v>
      </c>
      <c r="AX5" s="51">
        <v>15.71842</v>
      </c>
      <c r="AY5" s="51">
        <v>15.631062999999999</v>
      </c>
      <c r="AZ5" s="51">
        <v>15.713407</v>
      </c>
      <c r="BA5" s="51">
        <v>15.896431</v>
      </c>
      <c r="BB5" s="51">
        <v>16.004439999999999</v>
      </c>
      <c r="BC5" s="51">
        <v>16.139644000000001</v>
      </c>
      <c r="BD5" s="51">
        <v>16.303311999999998</v>
      </c>
      <c r="BE5" s="51">
        <v>16.313499</v>
      </c>
      <c r="BF5" s="51">
        <v>16.49579</v>
      </c>
      <c r="BG5" s="51">
        <v>16.880201</v>
      </c>
      <c r="BH5" s="51">
        <v>17.041094999999999</v>
      </c>
      <c r="BI5" s="51">
        <v>17.154813999999998</v>
      </c>
      <c r="BJ5" s="51">
        <v>17.232372999999999</v>
      </c>
      <c r="BK5" s="51">
        <v>17.612931</v>
      </c>
      <c r="BL5" s="51">
        <v>17.633623</v>
      </c>
      <c r="BM5" s="51">
        <v>17.661837999999999</v>
      </c>
      <c r="BN5" s="51">
        <v>17.850059999999999</v>
      </c>
      <c r="BO5" s="51">
        <v>18.076128000000001</v>
      </c>
      <c r="BP5" s="51">
        <v>18.308406000000002</v>
      </c>
      <c r="BQ5" s="51">
        <v>18.499106999999999</v>
      </c>
      <c r="BR5" s="51">
        <v>18.661836000000001</v>
      </c>
      <c r="BS5" s="51">
        <v>18.537295</v>
      </c>
      <c r="BT5" s="51">
        <v>18.640844999999999</v>
      </c>
      <c r="BU5" s="51">
        <v>18.641597000000001</v>
      </c>
      <c r="BV5" s="51">
        <v>18.845967000000002</v>
      </c>
      <c r="BW5" s="51">
        <v>19.279979000000001</v>
      </c>
      <c r="BX5" s="51">
        <v>19.775675</v>
      </c>
      <c r="BY5" s="51">
        <v>19.850356000000001</v>
      </c>
      <c r="BZ5" s="51">
        <v>20.027722000000001</v>
      </c>
      <c r="CA5" s="51">
        <v>20.191282999999999</v>
      </c>
      <c r="CB5" s="51">
        <v>20.390034</v>
      </c>
      <c r="CC5" s="51">
        <v>20.516421999999999</v>
      </c>
      <c r="CD5" s="51">
        <v>20.644476999999998</v>
      </c>
      <c r="CE5" s="51">
        <v>21.166744999999999</v>
      </c>
      <c r="CF5" s="51">
        <v>21.246359000000002</v>
      </c>
      <c r="CG5" s="51">
        <v>21.017571</v>
      </c>
      <c r="CH5" s="51">
        <v>21.254546999999999</v>
      </c>
      <c r="CI5" s="51">
        <v>21.201705</v>
      </c>
      <c r="CJ5" s="51">
        <v>20.973006999999999</v>
      </c>
      <c r="CK5" s="51">
        <v>21.4451</v>
      </c>
      <c r="CL5" s="51">
        <v>21.126649</v>
      </c>
      <c r="CM5" s="51">
        <v>21.170071</v>
      </c>
      <c r="CN5" s="51">
        <v>21.455660999999999</v>
      </c>
      <c r="CO5" s="51">
        <v>21.414280999999999</v>
      </c>
      <c r="CP5" s="51">
        <v>21.428453999999999</v>
      </c>
      <c r="CQ5" s="51">
        <v>21.046510000000001</v>
      </c>
      <c r="CR5" s="51">
        <v>21.148296999999999</v>
      </c>
      <c r="CS5" s="51">
        <v>21.434446000000001</v>
      </c>
      <c r="CT5" s="51">
        <v>21.180292000000001</v>
      </c>
      <c r="CU5" s="51">
        <v>21.315431</v>
      </c>
      <c r="CV5" s="51">
        <v>21.555062</v>
      </c>
      <c r="CW5" s="51">
        <v>21.924975</v>
      </c>
      <c r="CX5" s="51">
        <v>22.317240000000002</v>
      </c>
      <c r="CY5" s="51">
        <v>22.305631000000002</v>
      </c>
      <c r="CZ5" s="51">
        <v>22.220877000000002</v>
      </c>
      <c r="DA5" s="51">
        <v>22.135100000000001</v>
      </c>
      <c r="DB5" s="51">
        <v>22.292505999999999</v>
      </c>
      <c r="DC5" s="51">
        <v>22.477971</v>
      </c>
      <c r="DD5" s="51">
        <v>22.834664</v>
      </c>
      <c r="DE5" s="51">
        <v>23.002199000000001</v>
      </c>
      <c r="DF5" s="51">
        <v>23.078471</v>
      </c>
      <c r="DG5" s="51">
        <v>23.649035000000001</v>
      </c>
      <c r="DH5" s="51">
        <v>23.242529999999999</v>
      </c>
      <c r="DI5" s="51">
        <v>23.61777</v>
      </c>
      <c r="DJ5" s="51">
        <v>23.569306999999998</v>
      </c>
      <c r="DK5" s="51">
        <v>23.447977000000002</v>
      </c>
      <c r="DL5" s="51">
        <v>23.357057000000001</v>
      </c>
      <c r="DM5" s="51">
        <v>23.270776000000001</v>
      </c>
      <c r="DN5" s="51">
        <v>23.317299999999999</v>
      </c>
      <c r="DO5" s="51">
        <v>23.801770000000001</v>
      </c>
      <c r="DP5" s="51">
        <v>23.842790999999998</v>
      </c>
      <c r="DQ5" s="51">
        <v>24.068512999999999</v>
      </c>
      <c r="DR5" s="51">
        <v>23.973665</v>
      </c>
      <c r="DS5" s="51">
        <v>23.572834</v>
      </c>
      <c r="DT5" s="51">
        <v>23.72833</v>
      </c>
      <c r="DU5" s="51">
        <v>23.852872000000001</v>
      </c>
      <c r="DV5" s="51">
        <v>24.210419000000002</v>
      </c>
      <c r="DW5" s="51">
        <v>24.273239</v>
      </c>
      <c r="DX5" s="51">
        <v>24.267346</v>
      </c>
      <c r="DY5" s="51">
        <v>24.553080000000001</v>
      </c>
      <c r="DZ5" s="51">
        <v>23.869527000000001</v>
      </c>
      <c r="EA5" s="51">
        <v>23.671191</v>
      </c>
      <c r="EB5" s="51">
        <v>24.236267999999999</v>
      </c>
      <c r="EC5" s="51">
        <v>24.545943000000001</v>
      </c>
      <c r="ED5" s="51">
        <v>24.769088</v>
      </c>
      <c r="EE5" s="51">
        <v>25.041426000000001</v>
      </c>
      <c r="EF5" s="51">
        <v>25.496527</v>
      </c>
      <c r="EG5" s="51">
        <v>25.902318000000001</v>
      </c>
      <c r="EH5" s="51">
        <v>26.019397999999999</v>
      </c>
      <c r="EI5" s="51">
        <v>26.282609999999998</v>
      </c>
      <c r="EJ5" s="51">
        <v>26.278704999999999</v>
      </c>
      <c r="EK5" s="51">
        <v>26.494517999999999</v>
      </c>
      <c r="EL5" s="51">
        <v>26.611325000000001</v>
      </c>
      <c r="EM5" s="51">
        <v>26.700600999999999</v>
      </c>
      <c r="EN5" s="51">
        <v>26.337675000000001</v>
      </c>
      <c r="EO5" s="51">
        <v>25.154774</v>
      </c>
      <c r="EP5" s="51">
        <v>25.457429000000001</v>
      </c>
      <c r="EQ5" s="51">
        <v>26.140718</v>
      </c>
      <c r="ER5" s="51">
        <v>26.292119</v>
      </c>
      <c r="ES5" s="51">
        <v>26.173666000000001</v>
      </c>
      <c r="ET5" s="51">
        <v>26.714796</v>
      </c>
      <c r="EU5" s="51">
        <v>26.885738</v>
      </c>
      <c r="EV5" s="51">
        <v>26.737998999999999</v>
      </c>
      <c r="EW5" s="51">
        <v>27.411038000000001</v>
      </c>
      <c r="EX5" s="51">
        <v>27.868447</v>
      </c>
      <c r="EY5" s="51">
        <v>28.543606</v>
      </c>
      <c r="EZ5" s="51">
        <v>28.040064000000001</v>
      </c>
      <c r="FA5" s="51">
        <v>28.820484</v>
      </c>
      <c r="FB5" s="51">
        <v>28.953643</v>
      </c>
      <c r="FC5" s="51">
        <v>29.057518000000002</v>
      </c>
      <c r="FD5" s="51">
        <v>29.367448</v>
      </c>
      <c r="FE5" s="51">
        <v>29.256663</v>
      </c>
      <c r="FF5" s="51">
        <v>29.328009000000002</v>
      </c>
      <c r="FG5" s="51">
        <v>29.419249000000001</v>
      </c>
      <c r="FH5" s="51">
        <v>29.076509000000001</v>
      </c>
      <c r="FI5" s="51">
        <v>28.507116</v>
      </c>
      <c r="FJ5" s="51">
        <v>29.274864999999998</v>
      </c>
      <c r="FK5" s="51">
        <v>29.325863999999999</v>
      </c>
      <c r="FL5" s="51">
        <v>28.903504000000002</v>
      </c>
      <c r="FM5" s="51">
        <v>28.939754000000001</v>
      </c>
      <c r="FN5" s="51">
        <v>28.604099999999999</v>
      </c>
      <c r="FO5" s="51">
        <v>28.264043999999998</v>
      </c>
      <c r="FP5" s="51">
        <v>28.082073999999999</v>
      </c>
      <c r="FQ5" s="51">
        <v>28.574984000000001</v>
      </c>
      <c r="FR5" s="51">
        <v>28.759021000000001</v>
      </c>
      <c r="FS5" s="51">
        <v>27.725301000000002</v>
      </c>
      <c r="FT5" s="51">
        <v>27.766044999999998</v>
      </c>
      <c r="FU5" s="51">
        <v>29.112897</v>
      </c>
      <c r="FV5" s="51">
        <v>29.148140000000001</v>
      </c>
      <c r="FW5" s="51">
        <v>29.812785999999999</v>
      </c>
      <c r="FX5" s="51">
        <v>29.871585</v>
      </c>
      <c r="FY5" s="51">
        <v>30.052461000000001</v>
      </c>
      <c r="FZ5" s="51">
        <v>30.328040000000001</v>
      </c>
      <c r="GA5" s="51">
        <v>30.806462</v>
      </c>
      <c r="GB5" s="51">
        <v>31.239446000000001</v>
      </c>
      <c r="GC5" s="51">
        <v>31.994451000000002</v>
      </c>
      <c r="GD5" s="51">
        <v>32.015422999999998</v>
      </c>
      <c r="GE5" s="51">
        <v>32.61356</v>
      </c>
      <c r="GF5" s="51">
        <v>32.696643999999999</v>
      </c>
      <c r="GG5" s="51">
        <v>33.212563000000003</v>
      </c>
      <c r="GH5" s="51">
        <v>34.202627</v>
      </c>
      <c r="GI5" s="51">
        <v>34.428356000000001</v>
      </c>
      <c r="GJ5" s="51">
        <v>34.593907999999999</v>
      </c>
      <c r="GK5" s="51">
        <v>35.440840999999999</v>
      </c>
      <c r="GL5" s="51">
        <v>35.216943999999998</v>
      </c>
      <c r="GM5" s="51">
        <v>35.798862</v>
      </c>
      <c r="GN5" s="51">
        <v>36.546677000000003</v>
      </c>
      <c r="GO5" s="51">
        <v>37.119467</v>
      </c>
      <c r="GP5" s="51">
        <v>37.122003999999997</v>
      </c>
      <c r="GQ5" s="51">
        <v>37.012515</v>
      </c>
      <c r="GR5" s="51">
        <v>36.734751000000003</v>
      </c>
      <c r="GS5" s="51">
        <v>35.783749999999998</v>
      </c>
      <c r="GT5" s="51">
        <v>36.088043999999996</v>
      </c>
    </row>
    <row r="6" spans="1:202" s="52" customFormat="1">
      <c r="A6" s="49">
        <v>4</v>
      </c>
      <c r="B6" s="53" t="s">
        <v>272</v>
      </c>
      <c r="C6" s="50">
        <v>10.0291</v>
      </c>
      <c r="D6" s="50">
        <v>10.1175</v>
      </c>
      <c r="E6" s="50">
        <v>10.2082</v>
      </c>
      <c r="F6" s="50">
        <v>10.286</v>
      </c>
      <c r="G6" s="50">
        <v>10.3863</v>
      </c>
      <c r="H6" s="50">
        <v>10.4887</v>
      </c>
      <c r="I6" s="50">
        <v>10.581</v>
      </c>
      <c r="J6" s="50">
        <v>10.704000000000001</v>
      </c>
      <c r="K6" s="50">
        <v>10.813599999999999</v>
      </c>
      <c r="L6" s="50">
        <v>10.9198</v>
      </c>
      <c r="M6" s="50">
        <v>11.035299999999999</v>
      </c>
      <c r="N6" s="50">
        <v>11.1593</v>
      </c>
      <c r="O6" s="51">
        <v>11.277132</v>
      </c>
      <c r="P6" s="51">
        <v>11.400404999999999</v>
      </c>
      <c r="Q6" s="51">
        <v>11.52078</v>
      </c>
      <c r="R6" s="51">
        <v>11.643698000000001</v>
      </c>
      <c r="S6" s="51">
        <v>11.766881</v>
      </c>
      <c r="T6" s="51">
        <v>11.801710999999999</v>
      </c>
      <c r="U6" s="51">
        <v>11.930042</v>
      </c>
      <c r="V6" s="51">
        <v>12.128323</v>
      </c>
      <c r="W6" s="51">
        <v>12.515646</v>
      </c>
      <c r="X6" s="51">
        <v>12.794548000000001</v>
      </c>
      <c r="Y6" s="51">
        <v>13.164357000000001</v>
      </c>
      <c r="Z6" s="51">
        <v>13.148294</v>
      </c>
      <c r="AA6" s="51">
        <v>12.931837</v>
      </c>
      <c r="AB6" s="51">
        <v>12.943355</v>
      </c>
      <c r="AC6" s="51">
        <v>13.124779</v>
      </c>
      <c r="AD6" s="51">
        <v>13.186589</v>
      </c>
      <c r="AE6" s="51">
        <v>13.359926</v>
      </c>
      <c r="AF6" s="51">
        <v>13.421434</v>
      </c>
      <c r="AG6" s="51">
        <v>13.322576</v>
      </c>
      <c r="AH6" s="51">
        <v>13.487382999999999</v>
      </c>
      <c r="AI6" s="51">
        <v>13.572264000000001</v>
      </c>
      <c r="AJ6" s="51">
        <v>13.691198</v>
      </c>
      <c r="AK6" s="51">
        <v>13.847277</v>
      </c>
      <c r="AL6" s="51">
        <v>13.882403</v>
      </c>
      <c r="AM6" s="51">
        <v>13.792363</v>
      </c>
      <c r="AN6" s="51">
        <v>13.847504000000001</v>
      </c>
      <c r="AO6" s="51">
        <v>13.884897</v>
      </c>
      <c r="AP6" s="51">
        <v>13.758848</v>
      </c>
      <c r="AQ6" s="51">
        <v>13.640475</v>
      </c>
      <c r="AR6" s="51">
        <v>13.783284999999999</v>
      </c>
      <c r="AS6" s="51">
        <v>13.772513999999999</v>
      </c>
      <c r="AT6" s="51">
        <v>13.911643</v>
      </c>
      <c r="AU6" s="51">
        <v>14.177452000000001</v>
      </c>
      <c r="AV6" s="51">
        <v>14.406924999999999</v>
      </c>
      <c r="AW6" s="51">
        <v>14.565294</v>
      </c>
      <c r="AX6" s="51">
        <v>14.628038999999999</v>
      </c>
      <c r="AY6" s="51">
        <v>14.527898</v>
      </c>
      <c r="AZ6" s="51">
        <v>14.592124</v>
      </c>
      <c r="BA6" s="51">
        <v>14.724525</v>
      </c>
      <c r="BB6" s="51">
        <v>14.838684000000001</v>
      </c>
      <c r="BC6" s="51">
        <v>14.907486</v>
      </c>
      <c r="BD6" s="51">
        <v>15.045963</v>
      </c>
      <c r="BE6" s="51">
        <v>15.087087</v>
      </c>
      <c r="BF6" s="51">
        <v>15.311514000000001</v>
      </c>
      <c r="BG6" s="51">
        <v>15.464555000000001</v>
      </c>
      <c r="BH6" s="51">
        <v>15.544363000000001</v>
      </c>
      <c r="BI6" s="51">
        <v>15.704041</v>
      </c>
      <c r="BJ6" s="51">
        <v>15.693051000000001</v>
      </c>
      <c r="BK6" s="51">
        <v>15.871542</v>
      </c>
      <c r="BL6" s="51">
        <v>15.876106999999999</v>
      </c>
      <c r="BM6" s="51">
        <v>16.206292999999999</v>
      </c>
      <c r="BN6" s="51">
        <v>16.343351999999999</v>
      </c>
      <c r="BO6" s="51">
        <v>16.543907000000001</v>
      </c>
      <c r="BP6" s="51">
        <v>16.767600999999999</v>
      </c>
      <c r="BQ6" s="51">
        <v>16.918804999999999</v>
      </c>
      <c r="BR6" s="51">
        <v>17.054061000000001</v>
      </c>
      <c r="BS6" s="51">
        <v>17.018438</v>
      </c>
      <c r="BT6" s="51">
        <v>17.061928999999999</v>
      </c>
      <c r="BU6" s="51">
        <v>17.105433999999999</v>
      </c>
      <c r="BV6" s="51">
        <v>17.339165999999999</v>
      </c>
      <c r="BW6" s="51">
        <v>17.717078000000001</v>
      </c>
      <c r="BX6" s="51">
        <v>18.113842999999999</v>
      </c>
      <c r="BY6" s="51">
        <v>18.129921</v>
      </c>
      <c r="BZ6" s="51">
        <v>18.277521</v>
      </c>
      <c r="CA6" s="51">
        <v>18.374762</v>
      </c>
      <c r="CB6" s="51">
        <v>18.601137999999999</v>
      </c>
      <c r="CC6" s="51">
        <v>18.744596000000001</v>
      </c>
      <c r="CD6" s="51">
        <v>18.843225</v>
      </c>
      <c r="CE6" s="51">
        <v>19.267938000000001</v>
      </c>
      <c r="CF6" s="51">
        <v>19.384913000000001</v>
      </c>
      <c r="CG6" s="51">
        <v>19.241129000000001</v>
      </c>
      <c r="CH6" s="51">
        <v>19.477170000000001</v>
      </c>
      <c r="CI6" s="51">
        <v>19.434398000000002</v>
      </c>
      <c r="CJ6" s="51">
        <v>19.196974000000001</v>
      </c>
      <c r="CK6" s="51">
        <v>19.609307999999999</v>
      </c>
      <c r="CL6" s="51">
        <v>19.314430999999999</v>
      </c>
      <c r="CM6" s="51">
        <v>19.394282</v>
      </c>
      <c r="CN6" s="51">
        <v>19.725192</v>
      </c>
      <c r="CO6" s="51">
        <v>19.697575000000001</v>
      </c>
      <c r="CP6" s="51">
        <v>19.630261000000001</v>
      </c>
      <c r="CQ6" s="51">
        <v>19.348116999999998</v>
      </c>
      <c r="CR6" s="51">
        <v>19.387853</v>
      </c>
      <c r="CS6" s="51">
        <v>19.634819</v>
      </c>
      <c r="CT6" s="51">
        <v>19.440190000000001</v>
      </c>
      <c r="CU6" s="51">
        <v>19.549278000000001</v>
      </c>
      <c r="CV6" s="51">
        <v>19.749914</v>
      </c>
      <c r="CW6" s="51">
        <v>20.075870999999999</v>
      </c>
      <c r="CX6" s="51">
        <v>20.374077</v>
      </c>
      <c r="CY6" s="51">
        <v>20.378378999999999</v>
      </c>
      <c r="CZ6" s="51">
        <v>20.313237999999998</v>
      </c>
      <c r="DA6" s="51">
        <v>20.218900000000001</v>
      </c>
      <c r="DB6" s="51">
        <v>20.369737000000001</v>
      </c>
      <c r="DC6" s="51">
        <v>20.488299999999999</v>
      </c>
      <c r="DD6" s="51">
        <v>20.765701</v>
      </c>
      <c r="DE6" s="51">
        <v>20.968748999999999</v>
      </c>
      <c r="DF6" s="51">
        <v>21.048618999999999</v>
      </c>
      <c r="DG6" s="51">
        <v>21.577097999999999</v>
      </c>
      <c r="DH6" s="51">
        <v>21.145326000000001</v>
      </c>
      <c r="DI6" s="51">
        <v>21.539114999999999</v>
      </c>
      <c r="DJ6" s="51">
        <v>21.461272999999998</v>
      </c>
      <c r="DK6" s="51">
        <v>21.349053999999999</v>
      </c>
      <c r="DL6" s="51">
        <v>21.243648</v>
      </c>
      <c r="DM6" s="51">
        <v>21.117328000000001</v>
      </c>
      <c r="DN6" s="51">
        <v>21.198699999999999</v>
      </c>
      <c r="DO6" s="51">
        <v>21.580757999999999</v>
      </c>
      <c r="DP6" s="51">
        <v>21.620047</v>
      </c>
      <c r="DQ6" s="51">
        <v>21.738498</v>
      </c>
      <c r="DR6" s="51">
        <v>21.707529000000001</v>
      </c>
      <c r="DS6" s="51">
        <v>21.302484</v>
      </c>
      <c r="DT6" s="51">
        <v>21.386710999999998</v>
      </c>
      <c r="DU6" s="51">
        <v>21.517909</v>
      </c>
      <c r="DV6" s="51">
        <v>21.801102</v>
      </c>
      <c r="DW6" s="51">
        <v>21.878639</v>
      </c>
      <c r="DX6" s="51">
        <v>21.809522999999999</v>
      </c>
      <c r="DY6" s="51">
        <v>22.061606000000001</v>
      </c>
      <c r="DZ6" s="51">
        <v>21.449195</v>
      </c>
      <c r="EA6" s="51">
        <v>21.336572</v>
      </c>
      <c r="EB6" s="51">
        <v>21.895489000000001</v>
      </c>
      <c r="EC6" s="51">
        <v>22.187711</v>
      </c>
      <c r="ED6" s="51">
        <v>22.412665000000001</v>
      </c>
      <c r="EE6" s="51">
        <v>22.650583000000001</v>
      </c>
      <c r="EF6" s="51">
        <v>23.150136</v>
      </c>
      <c r="EG6" s="51">
        <v>23.534787000000001</v>
      </c>
      <c r="EH6" s="51">
        <v>23.687055999999998</v>
      </c>
      <c r="EI6" s="51">
        <v>23.938082000000001</v>
      </c>
      <c r="EJ6" s="51">
        <v>23.950438999999999</v>
      </c>
      <c r="EK6" s="51">
        <v>24.088946</v>
      </c>
      <c r="EL6" s="51">
        <v>24.235617999999999</v>
      </c>
      <c r="EM6" s="51">
        <v>24.394449999999999</v>
      </c>
      <c r="EN6" s="51">
        <v>24.070059000000001</v>
      </c>
      <c r="EO6" s="51">
        <v>22.859870999999998</v>
      </c>
      <c r="EP6" s="51">
        <v>23.217196000000001</v>
      </c>
      <c r="EQ6" s="51">
        <v>24.018484000000001</v>
      </c>
      <c r="ER6" s="51">
        <v>24.229403999999999</v>
      </c>
      <c r="ES6" s="51">
        <v>24.198504</v>
      </c>
      <c r="ET6" s="51">
        <v>24.602934999999999</v>
      </c>
      <c r="EU6" s="51">
        <v>24.818342999999999</v>
      </c>
      <c r="EV6" s="51">
        <v>24.777657999999999</v>
      </c>
      <c r="EW6" s="51">
        <v>25.418254999999998</v>
      </c>
      <c r="EX6" s="51">
        <v>25.827369000000001</v>
      </c>
      <c r="EY6" s="51">
        <v>26.412967999999999</v>
      </c>
      <c r="EZ6" s="51">
        <v>25.995806999999999</v>
      </c>
      <c r="FA6" s="51">
        <v>26.677392000000001</v>
      </c>
      <c r="FB6" s="51">
        <v>26.797561000000002</v>
      </c>
      <c r="FC6" s="51">
        <v>26.937674000000001</v>
      </c>
      <c r="FD6" s="51">
        <v>27.247890000000002</v>
      </c>
      <c r="FE6" s="51">
        <v>27.143902000000001</v>
      </c>
      <c r="FF6" s="51">
        <v>27.259740000000001</v>
      </c>
      <c r="FG6" s="51">
        <v>27.340563</v>
      </c>
      <c r="FH6" s="51">
        <v>27.062152000000001</v>
      </c>
      <c r="FI6" s="51">
        <v>26.548064</v>
      </c>
      <c r="FJ6" s="51">
        <v>27.238747</v>
      </c>
      <c r="FK6" s="51">
        <v>27.168617999999999</v>
      </c>
      <c r="FL6" s="51">
        <v>26.530729000000001</v>
      </c>
      <c r="FM6" s="51">
        <v>26.569813</v>
      </c>
      <c r="FN6" s="51">
        <v>26.125633000000001</v>
      </c>
      <c r="FO6" s="51">
        <v>25.809252999999998</v>
      </c>
      <c r="FP6" s="51">
        <v>25.413360999999998</v>
      </c>
      <c r="FQ6" s="51">
        <v>25.978649000000001</v>
      </c>
      <c r="FR6" s="51">
        <v>26.068021000000002</v>
      </c>
      <c r="FS6" s="51">
        <v>25.142088000000001</v>
      </c>
      <c r="FT6" s="51">
        <v>25.144731</v>
      </c>
      <c r="FU6" s="51">
        <v>26.344315999999999</v>
      </c>
      <c r="FV6" s="51">
        <v>26.387665999999999</v>
      </c>
      <c r="FW6" s="51">
        <v>27.027649</v>
      </c>
      <c r="FX6" s="51">
        <v>27.085162</v>
      </c>
      <c r="FY6" s="51">
        <v>27.301082000000001</v>
      </c>
      <c r="FZ6" s="51">
        <v>27.586165999999999</v>
      </c>
      <c r="GA6" s="51">
        <v>27.936743</v>
      </c>
      <c r="GB6" s="51">
        <v>28.281869</v>
      </c>
      <c r="GC6" s="51">
        <v>28.953323000000001</v>
      </c>
      <c r="GD6" s="51">
        <v>28.981974999999998</v>
      </c>
      <c r="GE6" s="51">
        <v>29.427948000000001</v>
      </c>
      <c r="GF6" s="51">
        <v>29.446611999999998</v>
      </c>
      <c r="GG6" s="51">
        <v>29.983208000000001</v>
      </c>
      <c r="GH6" s="51">
        <v>30.851279999999999</v>
      </c>
      <c r="GI6" s="51">
        <v>31.075092999999999</v>
      </c>
      <c r="GJ6" s="51">
        <v>31.186499999999999</v>
      </c>
      <c r="GK6" s="51">
        <v>31.813666000000001</v>
      </c>
      <c r="GL6" s="51">
        <v>31.674130000000002</v>
      </c>
      <c r="GM6" s="51">
        <v>32.176048000000002</v>
      </c>
      <c r="GN6" s="51">
        <v>32.679737000000003</v>
      </c>
      <c r="GO6" s="51">
        <v>33.150168000000001</v>
      </c>
      <c r="GP6" s="51">
        <v>33.151485000000001</v>
      </c>
      <c r="GQ6" s="51">
        <v>33.122075000000002</v>
      </c>
      <c r="GR6" s="51">
        <v>32.919083999999998</v>
      </c>
      <c r="GS6" s="51">
        <v>32.192402999999999</v>
      </c>
      <c r="GT6" s="51">
        <v>32.408216000000003</v>
      </c>
    </row>
    <row r="7" spans="1:202" s="52" customFormat="1">
      <c r="A7" s="49">
        <v>5</v>
      </c>
      <c r="B7" s="33" t="s">
        <v>5</v>
      </c>
      <c r="C7" s="50">
        <v>10.1371</v>
      </c>
      <c r="D7" s="50">
        <v>9.9198000000000004</v>
      </c>
      <c r="E7" s="50">
        <v>10.079700000000001</v>
      </c>
      <c r="F7" s="50">
        <v>10.111499999999999</v>
      </c>
      <c r="G7" s="50">
        <v>10.1242</v>
      </c>
      <c r="H7" s="50">
        <v>10.124499999999999</v>
      </c>
      <c r="I7" s="50">
        <v>10.266500000000001</v>
      </c>
      <c r="J7" s="50">
        <v>10.5806</v>
      </c>
      <c r="K7" s="50">
        <v>10.680400000000001</v>
      </c>
      <c r="L7" s="50">
        <v>10.764699999999999</v>
      </c>
      <c r="M7" s="50">
        <v>10.916600000000001</v>
      </c>
      <c r="N7" s="50">
        <v>11.0525</v>
      </c>
      <c r="O7" s="51">
        <v>10.985771</v>
      </c>
      <c r="P7" s="51">
        <v>11.152342000000001</v>
      </c>
      <c r="Q7" s="51">
        <v>11.350173</v>
      </c>
      <c r="R7" s="51">
        <v>11.502439000000001</v>
      </c>
      <c r="S7" s="51">
        <v>11.976632</v>
      </c>
      <c r="T7" s="51">
        <v>12.194811</v>
      </c>
      <c r="U7" s="51">
        <v>12.353586</v>
      </c>
      <c r="V7" s="51">
        <v>12.475403999999999</v>
      </c>
      <c r="W7" s="51">
        <v>12.808742000000001</v>
      </c>
      <c r="X7" s="51">
        <v>13.271153</v>
      </c>
      <c r="Y7" s="51">
        <v>13.822509999999999</v>
      </c>
      <c r="Z7" s="51">
        <v>13.920044000000001</v>
      </c>
      <c r="AA7" s="51">
        <v>13.659209000000001</v>
      </c>
      <c r="AB7" s="51">
        <v>13.715066</v>
      </c>
      <c r="AC7" s="51">
        <v>13.909682999999999</v>
      </c>
      <c r="AD7" s="51">
        <v>13.965641</v>
      </c>
      <c r="AE7" s="51">
        <v>14.135609000000001</v>
      </c>
      <c r="AF7" s="51">
        <v>14.229886</v>
      </c>
      <c r="AG7" s="51">
        <v>14.153311</v>
      </c>
      <c r="AH7" s="51">
        <v>14.332212999999999</v>
      </c>
      <c r="AI7" s="51">
        <v>14.4559</v>
      </c>
      <c r="AJ7" s="51">
        <v>14.62758</v>
      </c>
      <c r="AK7" s="51">
        <v>14.778801</v>
      </c>
      <c r="AL7" s="51">
        <v>14.856634</v>
      </c>
      <c r="AM7" s="51">
        <v>14.774618</v>
      </c>
      <c r="AN7" s="51">
        <v>14.820327000000001</v>
      </c>
      <c r="AO7" s="51">
        <v>14.806913</v>
      </c>
      <c r="AP7" s="51">
        <v>14.592806</v>
      </c>
      <c r="AQ7" s="51">
        <v>14.513896000000001</v>
      </c>
      <c r="AR7" s="51">
        <v>14.675715</v>
      </c>
      <c r="AS7" s="51">
        <v>14.77932</v>
      </c>
      <c r="AT7" s="51">
        <v>14.876495999999999</v>
      </c>
      <c r="AU7" s="51">
        <v>15.144106000000001</v>
      </c>
      <c r="AV7" s="51">
        <v>15.439785000000001</v>
      </c>
      <c r="AW7" s="51">
        <v>15.512428999999999</v>
      </c>
      <c r="AX7" s="51">
        <v>15.725763000000001</v>
      </c>
      <c r="AY7" s="51">
        <v>15.582022</v>
      </c>
      <c r="AZ7" s="51">
        <v>15.718909</v>
      </c>
      <c r="BA7" s="51">
        <v>15.896326</v>
      </c>
      <c r="BB7" s="51">
        <v>16.059701</v>
      </c>
      <c r="BC7" s="51">
        <v>16.14498</v>
      </c>
      <c r="BD7" s="51">
        <v>16.282810000000001</v>
      </c>
      <c r="BE7" s="51">
        <v>16.37715</v>
      </c>
      <c r="BF7" s="51">
        <v>16.551538999999998</v>
      </c>
      <c r="BG7" s="51">
        <v>16.868964999999999</v>
      </c>
      <c r="BH7" s="51">
        <v>16.951799999999999</v>
      </c>
      <c r="BI7" s="51">
        <v>17.048345999999999</v>
      </c>
      <c r="BJ7" s="51">
        <v>17.111746</v>
      </c>
      <c r="BK7" s="51">
        <v>17.366623000000001</v>
      </c>
      <c r="BL7" s="51">
        <v>17.389049</v>
      </c>
      <c r="BM7" s="51">
        <v>17.738364000000001</v>
      </c>
      <c r="BN7" s="51">
        <v>17.931865999999999</v>
      </c>
      <c r="BO7" s="51">
        <v>18.153072999999999</v>
      </c>
      <c r="BP7" s="51">
        <v>18.415662000000001</v>
      </c>
      <c r="BQ7" s="51">
        <v>18.605423999999999</v>
      </c>
      <c r="BR7" s="51">
        <v>18.732237000000001</v>
      </c>
      <c r="BS7" s="51">
        <v>18.727004999999998</v>
      </c>
      <c r="BT7" s="51">
        <v>18.742453999999999</v>
      </c>
      <c r="BU7" s="51">
        <v>18.748487999999998</v>
      </c>
      <c r="BV7" s="51">
        <v>18.927599000000001</v>
      </c>
      <c r="BW7" s="51">
        <v>19.303588000000001</v>
      </c>
      <c r="BX7" s="51">
        <v>19.655335000000001</v>
      </c>
      <c r="BY7" s="51">
        <v>19.718816</v>
      </c>
      <c r="BZ7" s="51">
        <v>19.851990000000001</v>
      </c>
      <c r="CA7" s="51">
        <v>19.927817000000001</v>
      </c>
      <c r="CB7" s="51">
        <v>20.124555999999998</v>
      </c>
      <c r="CC7" s="51">
        <v>20.354687999999999</v>
      </c>
      <c r="CD7" s="51">
        <v>20.372934999999998</v>
      </c>
      <c r="CE7" s="51">
        <v>21.018768999999999</v>
      </c>
      <c r="CF7" s="51">
        <v>21.242018000000002</v>
      </c>
      <c r="CG7" s="51">
        <v>21.084194</v>
      </c>
      <c r="CH7" s="51">
        <v>21.109836999999999</v>
      </c>
      <c r="CI7" s="51">
        <v>21.027388999999999</v>
      </c>
      <c r="CJ7" s="51">
        <v>20.713846</v>
      </c>
      <c r="CK7" s="51">
        <v>21.170666000000001</v>
      </c>
      <c r="CL7" s="51">
        <v>20.868431999999999</v>
      </c>
      <c r="CM7" s="51">
        <v>20.835435</v>
      </c>
      <c r="CN7" s="51">
        <v>21.246343</v>
      </c>
      <c r="CO7" s="51">
        <v>21.344397000000001</v>
      </c>
      <c r="CP7" s="51">
        <v>21.17464</v>
      </c>
      <c r="CQ7" s="51">
        <v>20.894835</v>
      </c>
      <c r="CR7" s="51">
        <v>20.885278</v>
      </c>
      <c r="CS7" s="51">
        <v>21.084295999999998</v>
      </c>
      <c r="CT7" s="51">
        <v>21.001571999999999</v>
      </c>
      <c r="CU7" s="51">
        <v>21.136348999999999</v>
      </c>
      <c r="CV7" s="51">
        <v>21.114283</v>
      </c>
      <c r="CW7" s="51">
        <v>21.512377000000001</v>
      </c>
      <c r="CX7" s="51">
        <v>21.777871000000001</v>
      </c>
      <c r="CY7" s="51">
        <v>21.779626</v>
      </c>
      <c r="CZ7" s="51">
        <v>21.774401999999998</v>
      </c>
      <c r="DA7" s="51">
        <v>21.721299999999999</v>
      </c>
      <c r="DB7" s="51">
        <v>21.981293000000001</v>
      </c>
      <c r="DC7" s="51">
        <v>22.076245</v>
      </c>
      <c r="DD7" s="51">
        <v>22.339548000000001</v>
      </c>
      <c r="DE7" s="51">
        <v>22.586493999999998</v>
      </c>
      <c r="DF7" s="51">
        <v>22.684874000000001</v>
      </c>
      <c r="DG7" s="51">
        <v>23.087409999999998</v>
      </c>
      <c r="DH7" s="51">
        <v>22.698573</v>
      </c>
      <c r="DI7" s="51">
        <v>23.013169999999999</v>
      </c>
      <c r="DJ7" s="51">
        <v>23.017424999999999</v>
      </c>
      <c r="DK7" s="51">
        <v>23.058571000000001</v>
      </c>
      <c r="DL7" s="51">
        <v>23.010269000000001</v>
      </c>
      <c r="DM7" s="51">
        <v>22.809536000000001</v>
      </c>
      <c r="DN7" s="51">
        <v>22.866900000000001</v>
      </c>
      <c r="DO7" s="51">
        <v>23.285067000000002</v>
      </c>
      <c r="DP7" s="51">
        <v>23.180553</v>
      </c>
      <c r="DQ7" s="51">
        <v>23.240767999999999</v>
      </c>
      <c r="DR7" s="51">
        <v>23.211424999999998</v>
      </c>
      <c r="DS7" s="51">
        <v>22.775393999999999</v>
      </c>
      <c r="DT7" s="51">
        <v>22.845687999999999</v>
      </c>
      <c r="DU7" s="51">
        <v>22.973693999999998</v>
      </c>
      <c r="DV7" s="51">
        <v>23.271998</v>
      </c>
      <c r="DW7" s="51">
        <v>23.338885000000001</v>
      </c>
      <c r="DX7" s="51">
        <v>23.192679999999999</v>
      </c>
      <c r="DY7" s="51">
        <v>23.439700999999999</v>
      </c>
      <c r="DZ7" s="51">
        <v>22.855934999999999</v>
      </c>
      <c r="EA7" s="51">
        <v>22.837040999999999</v>
      </c>
      <c r="EB7" s="51">
        <v>23.384336999999999</v>
      </c>
      <c r="EC7" s="51">
        <v>23.623460999999999</v>
      </c>
      <c r="ED7" s="51">
        <v>23.852464999999999</v>
      </c>
      <c r="EE7" s="51">
        <v>24.074261</v>
      </c>
      <c r="EF7" s="51">
        <v>24.579891</v>
      </c>
      <c r="EG7" s="51">
        <v>24.958026</v>
      </c>
      <c r="EH7" s="51">
        <v>25.093426000000001</v>
      </c>
      <c r="EI7" s="51">
        <v>25.377098</v>
      </c>
      <c r="EJ7" s="51">
        <v>25.448022000000002</v>
      </c>
      <c r="EK7" s="51">
        <v>25.597705000000001</v>
      </c>
      <c r="EL7" s="51">
        <v>25.746570999999999</v>
      </c>
      <c r="EM7" s="51">
        <v>25.866706000000001</v>
      </c>
      <c r="EN7" s="51">
        <v>25.414338999999998</v>
      </c>
      <c r="EO7" s="51">
        <v>23.889403999999999</v>
      </c>
      <c r="EP7" s="51">
        <v>24.412908000000002</v>
      </c>
      <c r="EQ7" s="51">
        <v>25.390082</v>
      </c>
      <c r="ER7" s="51">
        <v>25.712768000000001</v>
      </c>
      <c r="ES7" s="51">
        <v>25.576045000000001</v>
      </c>
      <c r="ET7" s="51">
        <v>26.189311</v>
      </c>
      <c r="EU7" s="51">
        <v>26.39846</v>
      </c>
      <c r="EV7" s="51">
        <v>26.271160999999999</v>
      </c>
      <c r="EW7" s="51">
        <v>27.308447000000001</v>
      </c>
      <c r="EX7" s="51">
        <v>27.868528999999999</v>
      </c>
      <c r="EY7" s="51">
        <v>28.495822</v>
      </c>
      <c r="EZ7" s="51">
        <v>27.966149999999999</v>
      </c>
      <c r="FA7" s="51">
        <v>28.916412999999999</v>
      </c>
      <c r="FB7" s="51">
        <v>29.096985</v>
      </c>
      <c r="FC7" s="51">
        <v>29.25384</v>
      </c>
      <c r="FD7" s="51">
        <v>29.614666</v>
      </c>
      <c r="FE7" s="51">
        <v>29.500879999999999</v>
      </c>
      <c r="FF7" s="51">
        <v>29.595331999999999</v>
      </c>
      <c r="FG7" s="51">
        <v>29.566161999999998</v>
      </c>
      <c r="FH7" s="51">
        <v>29.343578999999998</v>
      </c>
      <c r="FI7" s="51">
        <v>28.594830000000002</v>
      </c>
      <c r="FJ7" s="51">
        <v>29.528186000000002</v>
      </c>
      <c r="FK7" s="51">
        <v>29.443695999999999</v>
      </c>
      <c r="FL7" s="51">
        <v>28.654795</v>
      </c>
      <c r="FM7" s="51">
        <v>28.686561000000001</v>
      </c>
      <c r="FN7" s="51">
        <v>28.099523000000001</v>
      </c>
      <c r="FO7" s="51">
        <v>27.730516000000001</v>
      </c>
      <c r="FP7" s="51">
        <v>27.116546</v>
      </c>
      <c r="FQ7" s="51">
        <v>27.825061000000002</v>
      </c>
      <c r="FR7" s="51">
        <v>27.782633000000001</v>
      </c>
      <c r="FS7" s="51">
        <v>26.571791999999999</v>
      </c>
      <c r="FT7" s="51">
        <v>26.667362000000001</v>
      </c>
      <c r="FU7" s="51">
        <v>28.329943</v>
      </c>
      <c r="FV7" s="51">
        <v>28.25038</v>
      </c>
      <c r="FW7" s="51">
        <v>29.199701999999998</v>
      </c>
      <c r="FX7" s="51">
        <v>29.224260000000001</v>
      </c>
      <c r="FY7" s="51">
        <v>29.469988000000001</v>
      </c>
      <c r="FZ7" s="51">
        <v>29.790855000000001</v>
      </c>
      <c r="GA7" s="51">
        <v>30.137772999999999</v>
      </c>
      <c r="GB7" s="51">
        <v>30.655545</v>
      </c>
      <c r="GC7" s="51">
        <v>31.509578000000001</v>
      </c>
      <c r="GD7" s="51">
        <v>31.392264999999998</v>
      </c>
      <c r="GE7" s="51">
        <v>31.782876999999999</v>
      </c>
      <c r="GF7" s="51">
        <v>31.726894000000001</v>
      </c>
      <c r="GG7" s="51">
        <v>32.477770999999997</v>
      </c>
      <c r="GH7" s="51">
        <v>33.682836999999999</v>
      </c>
      <c r="GI7" s="51">
        <v>33.925541000000003</v>
      </c>
      <c r="GJ7" s="51">
        <v>34.138989000000002</v>
      </c>
      <c r="GK7" s="51">
        <v>35.035792999999998</v>
      </c>
      <c r="GL7" s="51">
        <v>34.816696</v>
      </c>
      <c r="GM7" s="51">
        <v>35.513750000000002</v>
      </c>
      <c r="GN7" s="51">
        <v>36.084108999999998</v>
      </c>
      <c r="GO7" s="51">
        <v>36.628878</v>
      </c>
      <c r="GP7" s="51">
        <v>36.664887</v>
      </c>
      <c r="GQ7" s="51">
        <v>36.651173999999997</v>
      </c>
      <c r="GR7" s="51">
        <v>36.291772000000002</v>
      </c>
      <c r="GS7" s="51">
        <v>35.522610999999998</v>
      </c>
      <c r="GT7" s="51">
        <v>35.796942999999999</v>
      </c>
    </row>
    <row r="8" spans="1:202" s="52" customFormat="1">
      <c r="A8" s="49">
        <v>6</v>
      </c>
      <c r="B8" s="33" t="s">
        <v>6</v>
      </c>
      <c r="C8" s="50">
        <v>10.1234</v>
      </c>
      <c r="D8" s="50">
        <v>9.7238000000000007</v>
      </c>
      <c r="E8" s="50">
        <v>9.5548000000000002</v>
      </c>
      <c r="F8" s="50">
        <v>9.7847000000000008</v>
      </c>
      <c r="G8" s="50">
        <v>10.0725</v>
      </c>
      <c r="H8" s="50">
        <v>10.210599999999999</v>
      </c>
      <c r="I8" s="50">
        <v>10.4384</v>
      </c>
      <c r="J8" s="50">
        <v>10.4931</v>
      </c>
      <c r="K8" s="50">
        <v>10.6241</v>
      </c>
      <c r="L8" s="50">
        <v>10.7423</v>
      </c>
      <c r="M8" s="50">
        <v>10.9307</v>
      </c>
      <c r="N8" s="50">
        <v>11.1061</v>
      </c>
      <c r="O8" s="51">
        <v>10.873365</v>
      </c>
      <c r="P8" s="51">
        <v>10.983957</v>
      </c>
      <c r="Q8" s="51">
        <v>11.216927</v>
      </c>
      <c r="R8" s="51">
        <v>11.392403</v>
      </c>
      <c r="S8" s="51">
        <v>11.600631</v>
      </c>
      <c r="T8" s="51">
        <v>11.780208</v>
      </c>
      <c r="U8" s="51">
        <v>11.938472000000001</v>
      </c>
      <c r="V8" s="51">
        <v>12.051833</v>
      </c>
      <c r="W8" s="51">
        <v>12.451062</v>
      </c>
      <c r="X8" s="51">
        <v>12.783987</v>
      </c>
      <c r="Y8" s="51">
        <v>13.309725</v>
      </c>
      <c r="Z8" s="51">
        <v>13.433214</v>
      </c>
      <c r="AA8" s="51">
        <v>13.222115000000001</v>
      </c>
      <c r="AB8" s="51">
        <v>13.305573000000001</v>
      </c>
      <c r="AC8" s="51">
        <v>13.536130999999999</v>
      </c>
      <c r="AD8" s="51">
        <v>13.649443</v>
      </c>
      <c r="AE8" s="51">
        <v>13.810172</v>
      </c>
      <c r="AF8" s="51">
        <v>13.881208000000001</v>
      </c>
      <c r="AG8" s="51">
        <v>13.861958</v>
      </c>
      <c r="AH8" s="51">
        <v>13.993198</v>
      </c>
      <c r="AI8" s="51">
        <v>14.196374</v>
      </c>
      <c r="AJ8" s="51">
        <v>14.315414000000001</v>
      </c>
      <c r="AK8" s="51">
        <v>14.442334000000001</v>
      </c>
      <c r="AL8" s="51">
        <v>14.527976000000001</v>
      </c>
      <c r="AM8" s="51">
        <v>14.444088000000001</v>
      </c>
      <c r="AN8" s="51">
        <v>14.516000999999999</v>
      </c>
      <c r="AO8" s="51">
        <v>14.561049000000001</v>
      </c>
      <c r="AP8" s="51">
        <v>14.404874</v>
      </c>
      <c r="AQ8" s="51">
        <v>14.282693999999999</v>
      </c>
      <c r="AR8" s="51">
        <v>14.441853</v>
      </c>
      <c r="AS8" s="51">
        <v>14.454924</v>
      </c>
      <c r="AT8" s="51">
        <v>14.527372</v>
      </c>
      <c r="AU8" s="51">
        <v>14.824156</v>
      </c>
      <c r="AV8" s="51">
        <v>15.053397</v>
      </c>
      <c r="AW8" s="51">
        <v>15.22245</v>
      </c>
      <c r="AX8" s="51">
        <v>15.327398000000001</v>
      </c>
      <c r="AY8" s="51">
        <v>15.345962999999999</v>
      </c>
      <c r="AZ8" s="51">
        <v>15.401379</v>
      </c>
      <c r="BA8" s="51">
        <v>15.512138</v>
      </c>
      <c r="BB8" s="51">
        <v>15.552360999999999</v>
      </c>
      <c r="BC8" s="51">
        <v>15.813112</v>
      </c>
      <c r="BD8" s="51">
        <v>16.029121</v>
      </c>
      <c r="BE8" s="51">
        <v>16.119565999999999</v>
      </c>
      <c r="BF8" s="51">
        <v>16.384824999999999</v>
      </c>
      <c r="BG8" s="51">
        <v>16.617443999999999</v>
      </c>
      <c r="BH8" s="51">
        <v>16.732139</v>
      </c>
      <c r="BI8" s="51">
        <v>16.816989</v>
      </c>
      <c r="BJ8" s="51">
        <v>16.758908999999999</v>
      </c>
      <c r="BK8" s="51">
        <v>17.075240000000001</v>
      </c>
      <c r="BL8" s="51">
        <v>17.090340999999999</v>
      </c>
      <c r="BM8" s="51">
        <v>17.171507999999999</v>
      </c>
      <c r="BN8" s="51">
        <v>17.350427</v>
      </c>
      <c r="BO8" s="51">
        <v>17.608696999999999</v>
      </c>
      <c r="BP8" s="51">
        <v>17.860226999999998</v>
      </c>
      <c r="BQ8" s="51">
        <v>18.034132</v>
      </c>
      <c r="BR8" s="51">
        <v>18.236294999999998</v>
      </c>
      <c r="BS8" s="51">
        <v>18.109915999999998</v>
      </c>
      <c r="BT8" s="51">
        <v>18.336361</v>
      </c>
      <c r="BU8" s="51">
        <v>18.319534999999998</v>
      </c>
      <c r="BV8" s="51">
        <v>18.516726999999999</v>
      </c>
      <c r="BW8" s="51">
        <v>18.847821</v>
      </c>
      <c r="BX8" s="51">
        <v>19.176644</v>
      </c>
      <c r="BY8" s="51">
        <v>19.235579999999999</v>
      </c>
      <c r="BZ8" s="51">
        <v>19.414971999999999</v>
      </c>
      <c r="CA8" s="51">
        <v>19.568404000000001</v>
      </c>
      <c r="CB8" s="51">
        <v>19.694848</v>
      </c>
      <c r="CC8" s="51">
        <v>19.892139</v>
      </c>
      <c r="CD8" s="51">
        <v>20.045034999999999</v>
      </c>
      <c r="CE8" s="51">
        <v>20.471281999999999</v>
      </c>
      <c r="CF8" s="51">
        <v>20.677696000000001</v>
      </c>
      <c r="CG8" s="51">
        <v>20.519351</v>
      </c>
      <c r="CH8" s="51">
        <v>20.685525999999999</v>
      </c>
      <c r="CI8" s="51">
        <v>20.669574000000001</v>
      </c>
      <c r="CJ8" s="51">
        <v>20.394508999999999</v>
      </c>
      <c r="CK8" s="51">
        <v>20.795525999999999</v>
      </c>
      <c r="CL8" s="51">
        <v>20.559469</v>
      </c>
      <c r="CM8" s="51">
        <v>20.587975</v>
      </c>
      <c r="CN8" s="51">
        <v>20.977408</v>
      </c>
      <c r="CO8" s="51">
        <v>21.023420000000002</v>
      </c>
      <c r="CP8" s="51">
        <v>20.993445000000001</v>
      </c>
      <c r="CQ8" s="51">
        <v>20.662578</v>
      </c>
      <c r="CR8" s="51">
        <v>20.712259</v>
      </c>
      <c r="CS8" s="51">
        <v>20.856876</v>
      </c>
      <c r="CT8" s="51">
        <v>20.617122999999999</v>
      </c>
      <c r="CU8" s="51">
        <v>20.736516999999999</v>
      </c>
      <c r="CV8" s="51">
        <v>20.958449999999999</v>
      </c>
      <c r="CW8" s="51">
        <v>21.327186999999999</v>
      </c>
      <c r="CX8" s="51">
        <v>21.688403999999998</v>
      </c>
      <c r="CY8" s="51">
        <v>21.701112999999999</v>
      </c>
      <c r="CZ8" s="51">
        <v>21.700296000000002</v>
      </c>
      <c r="DA8" s="51">
        <v>21.5623</v>
      </c>
      <c r="DB8" s="51">
        <v>21.796299000000001</v>
      </c>
      <c r="DC8" s="51">
        <v>21.993186999999999</v>
      </c>
      <c r="DD8" s="51">
        <v>22.316983</v>
      </c>
      <c r="DE8" s="51">
        <v>22.606998999999998</v>
      </c>
      <c r="DF8" s="51">
        <v>22.755922000000002</v>
      </c>
      <c r="DG8" s="51">
        <v>23.251093000000001</v>
      </c>
      <c r="DH8" s="51">
        <v>22.854254999999998</v>
      </c>
      <c r="DI8" s="51">
        <v>23.184215999999999</v>
      </c>
      <c r="DJ8" s="51">
        <v>23.203931999999998</v>
      </c>
      <c r="DK8" s="51">
        <v>23.144773000000001</v>
      </c>
      <c r="DL8" s="51">
        <v>23.120754999999999</v>
      </c>
      <c r="DM8" s="51">
        <v>23.023492000000001</v>
      </c>
      <c r="DN8" s="51">
        <v>23.1036</v>
      </c>
      <c r="DO8" s="51">
        <v>23.465157999999999</v>
      </c>
      <c r="DP8" s="51">
        <v>23.406739000000002</v>
      </c>
      <c r="DQ8" s="51">
        <v>23.459258999999999</v>
      </c>
      <c r="DR8" s="51">
        <v>23.438842000000001</v>
      </c>
      <c r="DS8" s="51">
        <v>23.088429000000001</v>
      </c>
      <c r="DT8" s="51">
        <v>23.108150999999999</v>
      </c>
      <c r="DU8" s="51">
        <v>23.232028</v>
      </c>
      <c r="DV8" s="51">
        <v>23.467452000000002</v>
      </c>
      <c r="DW8" s="51">
        <v>23.538888</v>
      </c>
      <c r="DX8" s="51">
        <v>23.43404</v>
      </c>
      <c r="DY8" s="51">
        <v>23.589504000000002</v>
      </c>
      <c r="DZ8" s="51">
        <v>23.012868000000001</v>
      </c>
      <c r="EA8" s="51">
        <v>22.975321000000001</v>
      </c>
      <c r="EB8" s="51">
        <v>23.494917999999998</v>
      </c>
      <c r="EC8" s="51">
        <v>23.735719</v>
      </c>
      <c r="ED8" s="51">
        <v>23.982061999999999</v>
      </c>
      <c r="EE8" s="51">
        <v>24.188383999999999</v>
      </c>
      <c r="EF8" s="51">
        <v>24.732223999999999</v>
      </c>
      <c r="EG8" s="51">
        <v>25.122142</v>
      </c>
      <c r="EH8" s="51">
        <v>25.35962</v>
      </c>
      <c r="EI8" s="51">
        <v>25.599661000000001</v>
      </c>
      <c r="EJ8" s="51">
        <v>25.601849000000001</v>
      </c>
      <c r="EK8" s="51">
        <v>25.65954</v>
      </c>
      <c r="EL8" s="51">
        <v>25.849074999999999</v>
      </c>
      <c r="EM8" s="51">
        <v>26.064109999999999</v>
      </c>
      <c r="EN8" s="51">
        <v>25.767378000000001</v>
      </c>
      <c r="EO8" s="51">
        <v>24.374352999999999</v>
      </c>
      <c r="EP8" s="51">
        <v>24.900327000000001</v>
      </c>
      <c r="EQ8" s="51">
        <v>25.665628999999999</v>
      </c>
      <c r="ER8" s="51">
        <v>25.964500000000001</v>
      </c>
      <c r="ES8" s="51">
        <v>25.876546999999999</v>
      </c>
      <c r="ET8" s="51">
        <v>26.306557000000002</v>
      </c>
      <c r="EU8" s="51">
        <v>26.579056999999999</v>
      </c>
      <c r="EV8" s="51">
        <v>26.530415999999999</v>
      </c>
      <c r="EW8" s="51">
        <v>27.217471</v>
      </c>
      <c r="EX8" s="51">
        <v>27.650423</v>
      </c>
      <c r="EY8" s="51">
        <v>28.299361000000001</v>
      </c>
      <c r="EZ8" s="51">
        <v>27.691357</v>
      </c>
      <c r="FA8" s="51">
        <v>28.552790999999999</v>
      </c>
      <c r="FB8" s="51">
        <v>28.667601999999999</v>
      </c>
      <c r="FC8" s="51">
        <v>28.770683999999999</v>
      </c>
      <c r="FD8" s="51">
        <v>28.98893</v>
      </c>
      <c r="FE8" s="51">
        <v>28.885428999999998</v>
      </c>
      <c r="FF8" s="51">
        <v>28.935607999999998</v>
      </c>
      <c r="FG8" s="51">
        <v>28.802686000000001</v>
      </c>
      <c r="FH8" s="51">
        <v>28.490286000000001</v>
      </c>
      <c r="FI8" s="51">
        <v>27.962477</v>
      </c>
      <c r="FJ8" s="51">
        <v>28.645257999999998</v>
      </c>
      <c r="FK8" s="51">
        <v>28.531697000000001</v>
      </c>
      <c r="FL8" s="51">
        <v>28.002566000000002</v>
      </c>
      <c r="FM8" s="51">
        <v>28.119237999999999</v>
      </c>
      <c r="FN8" s="51">
        <v>27.427852000000001</v>
      </c>
      <c r="FO8" s="51">
        <v>26.889354000000001</v>
      </c>
      <c r="FP8" s="51">
        <v>26.263480999999999</v>
      </c>
      <c r="FQ8" s="51">
        <v>27.042601000000001</v>
      </c>
      <c r="FR8" s="51">
        <v>27.215105000000001</v>
      </c>
      <c r="FS8" s="51">
        <v>26.150638000000001</v>
      </c>
      <c r="FT8" s="51">
        <v>25.971050999999999</v>
      </c>
      <c r="FU8" s="51">
        <v>27.602053999999999</v>
      </c>
      <c r="FV8" s="51">
        <v>27.533859</v>
      </c>
      <c r="FW8" s="51">
        <v>28.501162999999998</v>
      </c>
      <c r="FX8" s="51">
        <v>28.423438999999998</v>
      </c>
      <c r="FY8" s="51">
        <v>28.944057000000001</v>
      </c>
      <c r="FZ8" s="51">
        <v>29.175066999999999</v>
      </c>
      <c r="GA8" s="51">
        <v>29.334634000000001</v>
      </c>
      <c r="GB8" s="51">
        <v>29.824276000000001</v>
      </c>
      <c r="GC8" s="51">
        <v>30.556021000000001</v>
      </c>
      <c r="GD8" s="51">
        <v>30.461497999999999</v>
      </c>
      <c r="GE8" s="51">
        <v>30.790227999999999</v>
      </c>
      <c r="GF8" s="51">
        <v>30.85633</v>
      </c>
      <c r="GG8" s="51">
        <v>31.384717999999999</v>
      </c>
      <c r="GH8" s="51">
        <v>32.532978</v>
      </c>
      <c r="GI8" s="51">
        <v>32.778208999999997</v>
      </c>
      <c r="GJ8" s="51">
        <v>32.875013000000003</v>
      </c>
      <c r="GK8" s="51">
        <v>33.693440000000002</v>
      </c>
      <c r="GL8" s="51">
        <v>33.501893000000003</v>
      </c>
      <c r="GM8" s="51">
        <v>34.080750999999999</v>
      </c>
      <c r="GN8" s="51">
        <v>34.625421000000003</v>
      </c>
      <c r="GO8" s="51">
        <v>35.11683</v>
      </c>
      <c r="GP8" s="51">
        <v>35.192242999999998</v>
      </c>
      <c r="GQ8" s="51">
        <v>35.194713</v>
      </c>
      <c r="GR8" s="51">
        <v>34.959893000000001</v>
      </c>
      <c r="GS8" s="51">
        <v>34.248441</v>
      </c>
      <c r="GT8" s="51">
        <v>34.414447000000003</v>
      </c>
    </row>
    <row r="9" spans="1:202" s="52" customFormat="1">
      <c r="A9" s="49">
        <v>7</v>
      </c>
      <c r="B9" s="53" t="s">
        <v>7</v>
      </c>
      <c r="C9" s="50">
        <v>10.0144</v>
      </c>
      <c r="D9" s="50">
        <v>9.8836999999999993</v>
      </c>
      <c r="E9" s="50">
        <v>9.9238</v>
      </c>
      <c r="F9" s="50">
        <v>9.9577000000000009</v>
      </c>
      <c r="G9" s="50">
        <v>9.9077999999999999</v>
      </c>
      <c r="H9" s="50">
        <v>9.7408999999999999</v>
      </c>
      <c r="I9" s="50">
        <v>9.8892000000000007</v>
      </c>
      <c r="J9" s="50">
        <v>10.063000000000001</v>
      </c>
      <c r="K9" s="50">
        <v>10.1236</v>
      </c>
      <c r="L9" s="50">
        <v>10.210699999999999</v>
      </c>
      <c r="M9" s="50">
        <v>10.369300000000001</v>
      </c>
      <c r="N9" s="50">
        <v>10.527799999999999</v>
      </c>
      <c r="O9" s="51">
        <v>10.557795</v>
      </c>
      <c r="P9" s="51">
        <v>10.690125999999999</v>
      </c>
      <c r="Q9" s="51">
        <v>10.814529</v>
      </c>
      <c r="R9" s="51">
        <v>10.926993</v>
      </c>
      <c r="S9" s="51">
        <v>11.030659</v>
      </c>
      <c r="T9" s="51">
        <v>11.109366</v>
      </c>
      <c r="U9" s="51">
        <v>11.244769</v>
      </c>
      <c r="V9" s="51">
        <v>11.462125</v>
      </c>
      <c r="W9" s="51">
        <v>11.829521</v>
      </c>
      <c r="X9" s="51">
        <v>12.089404</v>
      </c>
      <c r="Y9" s="51">
        <v>12.455897</v>
      </c>
      <c r="Z9" s="51">
        <v>12.508424</v>
      </c>
      <c r="AA9" s="51">
        <v>12.503920000000001</v>
      </c>
      <c r="AB9" s="51">
        <v>12.560053999999999</v>
      </c>
      <c r="AC9" s="51">
        <v>12.654389</v>
      </c>
      <c r="AD9" s="51">
        <v>12.719358</v>
      </c>
      <c r="AE9" s="51">
        <v>12.804187000000001</v>
      </c>
      <c r="AF9" s="51">
        <v>12.866629</v>
      </c>
      <c r="AG9" s="51">
        <v>12.868442</v>
      </c>
      <c r="AH9" s="51">
        <v>12.963020999999999</v>
      </c>
      <c r="AI9" s="51">
        <v>13.037921000000001</v>
      </c>
      <c r="AJ9" s="51">
        <v>13.131765</v>
      </c>
      <c r="AK9" s="51">
        <v>13.246933</v>
      </c>
      <c r="AL9" s="51">
        <v>13.269771</v>
      </c>
      <c r="AM9" s="51">
        <v>13.209906</v>
      </c>
      <c r="AN9" s="51">
        <v>13.247139000000001</v>
      </c>
      <c r="AO9" s="51">
        <v>13.291816000000001</v>
      </c>
      <c r="AP9" s="51">
        <v>13.216711</v>
      </c>
      <c r="AQ9" s="51">
        <v>13.169854000000001</v>
      </c>
      <c r="AR9" s="51">
        <v>13.305080999999999</v>
      </c>
      <c r="AS9" s="51">
        <v>13.3536</v>
      </c>
      <c r="AT9" s="51">
        <v>13.443873</v>
      </c>
      <c r="AU9" s="51">
        <v>13.639048000000001</v>
      </c>
      <c r="AV9" s="51">
        <v>13.806933000000001</v>
      </c>
      <c r="AW9" s="51">
        <v>13.830831</v>
      </c>
      <c r="AX9" s="51">
        <v>13.856991000000001</v>
      </c>
      <c r="AY9" s="51">
        <v>13.795494</v>
      </c>
      <c r="AZ9" s="51">
        <v>13.880449</v>
      </c>
      <c r="BA9" s="51">
        <v>14.051647000000001</v>
      </c>
      <c r="BB9" s="51">
        <v>14.159114000000001</v>
      </c>
      <c r="BC9" s="51">
        <v>14.204226999999999</v>
      </c>
      <c r="BD9" s="51">
        <v>14.286851</v>
      </c>
      <c r="BE9" s="51">
        <v>14.327662999999999</v>
      </c>
      <c r="BF9" s="51">
        <v>14.448532</v>
      </c>
      <c r="BG9" s="51">
        <v>14.560651</v>
      </c>
      <c r="BH9" s="51">
        <v>14.620817000000001</v>
      </c>
      <c r="BI9" s="51">
        <v>14.692741</v>
      </c>
      <c r="BJ9" s="51">
        <v>14.708310000000001</v>
      </c>
      <c r="BK9" s="51">
        <v>14.842005</v>
      </c>
      <c r="BL9" s="51">
        <v>14.871487999999999</v>
      </c>
      <c r="BM9" s="51">
        <v>15.445517000000001</v>
      </c>
      <c r="BN9" s="51">
        <v>15.596237</v>
      </c>
      <c r="BO9" s="51">
        <v>15.781962999999999</v>
      </c>
      <c r="BP9" s="51">
        <v>15.974121</v>
      </c>
      <c r="BQ9" s="51">
        <v>16.124154000000001</v>
      </c>
      <c r="BR9" s="51">
        <v>16.226337999999998</v>
      </c>
      <c r="BS9" s="51">
        <v>16.076193</v>
      </c>
      <c r="BT9" s="51">
        <v>16.165597000000002</v>
      </c>
      <c r="BU9" s="51">
        <v>16.268097999999998</v>
      </c>
      <c r="BV9" s="51">
        <v>16.483291000000001</v>
      </c>
      <c r="BW9" s="51">
        <v>16.787884999999999</v>
      </c>
      <c r="BX9" s="51">
        <v>17.135477000000002</v>
      </c>
      <c r="BY9" s="51">
        <v>17.219062000000001</v>
      </c>
      <c r="BZ9" s="51">
        <v>17.369596000000001</v>
      </c>
      <c r="CA9" s="51">
        <v>17.531797999999998</v>
      </c>
      <c r="CB9" s="51">
        <v>17.742729000000001</v>
      </c>
      <c r="CC9" s="51">
        <v>17.932569000000001</v>
      </c>
      <c r="CD9" s="51">
        <v>18.020319000000001</v>
      </c>
      <c r="CE9" s="51">
        <v>18.600186999999998</v>
      </c>
      <c r="CF9" s="51">
        <v>18.743856999999998</v>
      </c>
      <c r="CG9" s="51">
        <v>18.553839</v>
      </c>
      <c r="CH9" s="51">
        <v>18.588083999999998</v>
      </c>
      <c r="CI9" s="51">
        <v>18.537158999999999</v>
      </c>
      <c r="CJ9" s="51">
        <v>18.280013</v>
      </c>
      <c r="CK9" s="51">
        <v>18.582512000000001</v>
      </c>
      <c r="CL9" s="51">
        <v>18.364951000000001</v>
      </c>
      <c r="CM9" s="51">
        <v>18.331043000000001</v>
      </c>
      <c r="CN9" s="51">
        <v>18.645365000000002</v>
      </c>
      <c r="CO9" s="51">
        <v>18.702981000000001</v>
      </c>
      <c r="CP9" s="51">
        <v>18.598951</v>
      </c>
      <c r="CQ9" s="51">
        <v>18.405187000000002</v>
      </c>
      <c r="CR9" s="51">
        <v>18.436219000000001</v>
      </c>
      <c r="CS9" s="51">
        <v>18.585464999999999</v>
      </c>
      <c r="CT9" s="51">
        <v>18.442163999999998</v>
      </c>
      <c r="CU9" s="51">
        <v>18.562750999999999</v>
      </c>
      <c r="CV9" s="51">
        <v>18.630220000000001</v>
      </c>
      <c r="CW9" s="51">
        <v>18.945214</v>
      </c>
      <c r="CX9" s="51">
        <v>19.180895</v>
      </c>
      <c r="CY9" s="51">
        <v>19.196380000000001</v>
      </c>
      <c r="CZ9" s="51">
        <v>19.173842</v>
      </c>
      <c r="DA9" s="51">
        <v>19.097100000000001</v>
      </c>
      <c r="DB9" s="51">
        <v>19.231992000000002</v>
      </c>
      <c r="DC9" s="51">
        <v>19.275096999999999</v>
      </c>
      <c r="DD9" s="51">
        <v>19.497926</v>
      </c>
      <c r="DE9" s="51">
        <v>19.696225999999999</v>
      </c>
      <c r="DF9" s="51">
        <v>19.786104999999999</v>
      </c>
      <c r="DG9" s="51">
        <v>20.129342000000001</v>
      </c>
      <c r="DH9" s="51">
        <v>19.824528000000001</v>
      </c>
      <c r="DI9" s="51">
        <v>20.039593</v>
      </c>
      <c r="DJ9" s="51">
        <v>20.017628999999999</v>
      </c>
      <c r="DK9" s="51">
        <v>20.009011999999998</v>
      </c>
      <c r="DL9" s="51">
        <v>19.923477999999999</v>
      </c>
      <c r="DM9" s="51">
        <v>19.747653</v>
      </c>
      <c r="DN9" s="51">
        <v>19.786200000000001</v>
      </c>
      <c r="DO9" s="51">
        <v>20.051261</v>
      </c>
      <c r="DP9" s="51">
        <v>20.024301999999999</v>
      </c>
      <c r="DQ9" s="51">
        <v>20.142423000000001</v>
      </c>
      <c r="DR9" s="51">
        <v>20.104189000000002</v>
      </c>
      <c r="DS9" s="51">
        <v>19.808828999999999</v>
      </c>
      <c r="DT9" s="51">
        <v>19.849741000000002</v>
      </c>
      <c r="DU9" s="51">
        <v>19.966452</v>
      </c>
      <c r="DV9" s="51">
        <v>20.186057999999999</v>
      </c>
      <c r="DW9" s="51">
        <v>20.283567000000001</v>
      </c>
      <c r="DX9" s="51">
        <v>20.248054</v>
      </c>
      <c r="DY9" s="51">
        <v>20.428533999999999</v>
      </c>
      <c r="DZ9" s="51">
        <v>19.971747000000001</v>
      </c>
      <c r="EA9" s="51">
        <v>19.930705</v>
      </c>
      <c r="EB9" s="51">
        <v>20.32217</v>
      </c>
      <c r="EC9" s="51">
        <v>20.550781000000001</v>
      </c>
      <c r="ED9" s="51">
        <v>20.732823</v>
      </c>
      <c r="EE9" s="51">
        <v>20.889123999999999</v>
      </c>
      <c r="EF9" s="51">
        <v>21.258675</v>
      </c>
      <c r="EG9" s="51">
        <v>21.573484000000001</v>
      </c>
      <c r="EH9" s="51">
        <v>21.714037999999999</v>
      </c>
      <c r="EI9" s="51">
        <v>21.950292999999999</v>
      </c>
      <c r="EJ9" s="51">
        <v>21.9527</v>
      </c>
      <c r="EK9" s="51">
        <v>22.022386999999998</v>
      </c>
      <c r="EL9" s="51">
        <v>22.161892000000002</v>
      </c>
      <c r="EM9" s="51">
        <v>22.268896000000002</v>
      </c>
      <c r="EN9" s="51">
        <v>21.950892</v>
      </c>
      <c r="EO9" s="51">
        <v>20.713042999999999</v>
      </c>
      <c r="EP9" s="51">
        <v>21.098649999999999</v>
      </c>
      <c r="EQ9" s="51">
        <v>21.800837000000001</v>
      </c>
      <c r="ER9" s="51">
        <v>21.967029</v>
      </c>
      <c r="ES9" s="51">
        <v>21.856311000000002</v>
      </c>
      <c r="ET9" s="51">
        <v>22.288269</v>
      </c>
      <c r="EU9" s="51">
        <v>22.487445999999998</v>
      </c>
      <c r="EV9" s="51">
        <v>22.400490999999999</v>
      </c>
      <c r="EW9" s="51">
        <v>23.006325</v>
      </c>
      <c r="EX9" s="51">
        <v>23.354548000000001</v>
      </c>
      <c r="EY9" s="51">
        <v>23.834329</v>
      </c>
      <c r="EZ9" s="51">
        <v>23.407311</v>
      </c>
      <c r="FA9" s="51">
        <v>24.090903000000001</v>
      </c>
      <c r="FB9" s="51">
        <v>24.213647000000002</v>
      </c>
      <c r="FC9" s="51">
        <v>24.317236999999999</v>
      </c>
      <c r="FD9" s="51">
        <v>24.507266000000001</v>
      </c>
      <c r="FE9" s="51">
        <v>24.374085999999998</v>
      </c>
      <c r="FF9" s="51">
        <v>24.395052</v>
      </c>
      <c r="FG9" s="51">
        <v>24.284244000000001</v>
      </c>
      <c r="FH9" s="51">
        <v>23.960046999999999</v>
      </c>
      <c r="FI9" s="51">
        <v>23.426670999999999</v>
      </c>
      <c r="FJ9" s="51">
        <v>24.117916000000001</v>
      </c>
      <c r="FK9" s="51">
        <v>24.023631999999999</v>
      </c>
      <c r="FL9" s="51">
        <v>23.515720000000002</v>
      </c>
      <c r="FM9" s="51">
        <v>23.465796999999998</v>
      </c>
      <c r="FN9" s="51">
        <v>23.070243999999999</v>
      </c>
      <c r="FO9" s="51">
        <v>22.707439999999998</v>
      </c>
      <c r="FP9" s="51">
        <v>22.331765999999998</v>
      </c>
      <c r="FQ9" s="51">
        <v>22.864847999999999</v>
      </c>
      <c r="FR9" s="51">
        <v>22.979023000000002</v>
      </c>
      <c r="FS9" s="51">
        <v>22.151769999999999</v>
      </c>
      <c r="FT9" s="51">
        <v>22.156081</v>
      </c>
      <c r="FU9" s="51">
        <v>23.406618999999999</v>
      </c>
      <c r="FV9" s="51">
        <v>23.439093</v>
      </c>
      <c r="FW9" s="51">
        <v>24.059567999999999</v>
      </c>
      <c r="FX9" s="51">
        <v>24.150521000000001</v>
      </c>
      <c r="FY9" s="51">
        <v>24.41422</v>
      </c>
      <c r="FZ9" s="51">
        <v>24.651653</v>
      </c>
      <c r="GA9" s="51">
        <v>24.916626999999998</v>
      </c>
      <c r="GB9" s="51">
        <v>25.279091999999999</v>
      </c>
      <c r="GC9" s="51">
        <v>25.80528</v>
      </c>
      <c r="GD9" s="51">
        <v>25.807994000000001</v>
      </c>
      <c r="GE9" s="51">
        <v>26.088622000000001</v>
      </c>
      <c r="GF9" s="51">
        <v>26.152059000000001</v>
      </c>
      <c r="GG9" s="51">
        <v>26.567307</v>
      </c>
      <c r="GH9" s="51">
        <v>27.324967000000001</v>
      </c>
      <c r="GI9" s="51">
        <v>27.546574</v>
      </c>
      <c r="GJ9" s="51">
        <v>27.66939</v>
      </c>
      <c r="GK9" s="51">
        <v>28.20861</v>
      </c>
      <c r="GL9" s="51">
        <v>28.131857</v>
      </c>
      <c r="GM9" s="51">
        <v>28.643103</v>
      </c>
      <c r="GN9" s="51">
        <v>29.063931</v>
      </c>
      <c r="GO9" s="51">
        <v>29.465197</v>
      </c>
      <c r="GP9" s="51">
        <v>29.543609</v>
      </c>
      <c r="GQ9" s="51">
        <v>29.555966000000002</v>
      </c>
      <c r="GR9" s="51">
        <v>29.351965</v>
      </c>
      <c r="GS9" s="51">
        <v>28.784784999999999</v>
      </c>
      <c r="GT9" s="51">
        <v>28.975062999999999</v>
      </c>
    </row>
    <row r="10" spans="1:202" s="54" customFormat="1" hidden="1">
      <c r="A10" s="39">
        <v>8</v>
      </c>
      <c r="B10" s="40" t="s">
        <v>8</v>
      </c>
      <c r="C10" s="72">
        <v>10.027900000000001</v>
      </c>
      <c r="D10" s="72">
        <v>9.9535</v>
      </c>
      <c r="E10" s="72">
        <v>9.9563000000000006</v>
      </c>
      <c r="F10" s="72">
        <v>10.021100000000001</v>
      </c>
      <c r="G10" s="72">
        <v>10.079700000000001</v>
      </c>
      <c r="H10" s="72">
        <v>10.1119</v>
      </c>
      <c r="I10" s="72">
        <v>10.444699999999999</v>
      </c>
      <c r="J10" s="72">
        <v>10.602600000000001</v>
      </c>
      <c r="K10" s="72">
        <v>10.6838</v>
      </c>
      <c r="L10" s="72">
        <v>10.7783</v>
      </c>
      <c r="M10" s="72">
        <v>10.914199999999999</v>
      </c>
      <c r="N10" s="72">
        <v>10.9933</v>
      </c>
      <c r="O10" s="73">
        <v>11.001526999999999</v>
      </c>
      <c r="P10" s="73">
        <v>11.153950999999999</v>
      </c>
      <c r="Q10" s="73">
        <v>11.297993</v>
      </c>
      <c r="R10" s="73">
        <v>11.454295999999999</v>
      </c>
      <c r="S10" s="73">
        <v>11.733673</v>
      </c>
      <c r="T10" s="73">
        <v>11.865257</v>
      </c>
      <c r="U10" s="73">
        <v>12.0494</v>
      </c>
      <c r="V10" s="73">
        <v>12.164085</v>
      </c>
      <c r="W10" s="73">
        <v>12.377587999999999</v>
      </c>
      <c r="X10" s="73">
        <v>12.826867999999999</v>
      </c>
      <c r="Y10" s="73">
        <v>13.378717999999999</v>
      </c>
      <c r="Z10" s="73">
        <v>13.411661</v>
      </c>
      <c r="AA10" s="73">
        <v>13.181989</v>
      </c>
      <c r="AB10" s="73">
        <v>13.173387</v>
      </c>
      <c r="AC10" s="73">
        <v>13.35084</v>
      </c>
      <c r="AD10" s="73">
        <v>13.432721000000001</v>
      </c>
      <c r="AE10" s="73">
        <v>13.587759999999999</v>
      </c>
      <c r="AF10" s="73">
        <v>13.724007</v>
      </c>
      <c r="AG10" s="73">
        <v>13.787250999999999</v>
      </c>
      <c r="AH10" s="73">
        <v>13.953993000000001</v>
      </c>
      <c r="AI10" s="73">
        <v>14.038099000000001</v>
      </c>
      <c r="AJ10" s="73">
        <v>14.260757999999999</v>
      </c>
      <c r="AK10" s="73">
        <v>14.380984</v>
      </c>
      <c r="AL10" s="73">
        <v>14.439026</v>
      </c>
      <c r="AM10" s="73">
        <v>14.363645</v>
      </c>
      <c r="AN10" s="73">
        <v>14.438673</v>
      </c>
      <c r="AO10" s="73">
        <v>14.493283</v>
      </c>
      <c r="AP10" s="73">
        <v>14.319188</v>
      </c>
      <c r="AQ10" s="73">
        <v>14.21485</v>
      </c>
      <c r="AR10" s="73">
        <v>14.385296</v>
      </c>
      <c r="AS10" s="73">
        <v>14.421753000000001</v>
      </c>
      <c r="AT10" s="73">
        <v>14.515999000000001</v>
      </c>
      <c r="AU10" s="73">
        <v>14.785472</v>
      </c>
      <c r="AV10" s="73">
        <v>14.99967</v>
      </c>
      <c r="AW10" s="73">
        <v>15.179881999999999</v>
      </c>
      <c r="AX10" s="73">
        <v>15.244712</v>
      </c>
      <c r="AY10" s="73">
        <v>15.137347999999999</v>
      </c>
      <c r="AZ10" s="73">
        <v>15.252003</v>
      </c>
      <c r="BA10" s="73">
        <v>15.384143</v>
      </c>
      <c r="BB10" s="73">
        <v>15.474918000000001</v>
      </c>
      <c r="BC10" s="73">
        <v>15.561954</v>
      </c>
      <c r="BD10" s="73">
        <v>15.674068999999999</v>
      </c>
      <c r="BE10" s="73">
        <v>15.707558000000001</v>
      </c>
      <c r="BF10" s="73">
        <v>15.846461</v>
      </c>
      <c r="BG10" s="73">
        <v>16.082615000000001</v>
      </c>
      <c r="BH10" s="73">
        <v>16.189947</v>
      </c>
      <c r="BI10" s="73">
        <v>16.262197</v>
      </c>
      <c r="BJ10" s="73">
        <v>16.207293</v>
      </c>
      <c r="BK10" s="73">
        <v>16.367754999999999</v>
      </c>
      <c r="BL10" s="73">
        <v>16.332073999999999</v>
      </c>
      <c r="BM10" s="73">
        <v>16.848759999999999</v>
      </c>
      <c r="BN10" s="73">
        <v>17.024069000000001</v>
      </c>
      <c r="BO10" s="73">
        <v>17.197213000000001</v>
      </c>
      <c r="BP10" s="73">
        <v>17.380981999999999</v>
      </c>
      <c r="BQ10" s="73">
        <v>17.446722000000001</v>
      </c>
      <c r="BR10" s="73">
        <v>17.534583999999999</v>
      </c>
      <c r="BS10" s="73">
        <v>17.530868999999999</v>
      </c>
      <c r="BT10" s="73">
        <v>17.548190000000002</v>
      </c>
      <c r="BU10" s="73">
        <v>17.609940999999999</v>
      </c>
      <c r="BV10" s="73">
        <v>17.788201999999998</v>
      </c>
      <c r="BW10" s="73">
        <v>18.188305</v>
      </c>
      <c r="BX10" s="73">
        <v>18.554164</v>
      </c>
      <c r="BY10" s="73">
        <v>18.702470000000002</v>
      </c>
      <c r="BZ10" s="73">
        <v>18.803805000000001</v>
      </c>
      <c r="CA10" s="73">
        <v>18.798819000000002</v>
      </c>
      <c r="CB10" s="74" t="s">
        <v>9</v>
      </c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5"/>
      <c r="GI10" s="73"/>
      <c r="GJ10" s="73"/>
      <c r="GK10" s="73"/>
      <c r="GL10" s="73"/>
      <c r="GM10" s="73"/>
      <c r="GN10" s="73"/>
      <c r="GO10" s="73"/>
      <c r="GP10" s="73"/>
      <c r="GQ10" s="75"/>
      <c r="GR10" s="75"/>
      <c r="GS10" s="75"/>
      <c r="GT10" s="75"/>
    </row>
    <row r="11" spans="1:202" s="54" customFormat="1" hidden="1">
      <c r="A11" s="39">
        <v>9</v>
      </c>
      <c r="B11" s="40" t="s">
        <v>10</v>
      </c>
      <c r="C11" s="72">
        <v>10.094900000000001</v>
      </c>
      <c r="D11" s="72">
        <v>9.8377999999999997</v>
      </c>
      <c r="E11" s="72">
        <v>9.734</v>
      </c>
      <c r="F11" s="72">
        <v>9.8590999999999998</v>
      </c>
      <c r="G11" s="72">
        <v>10.045</v>
      </c>
      <c r="H11" s="72">
        <v>10.120200000000001</v>
      </c>
      <c r="I11" s="72">
        <v>10.332800000000001</v>
      </c>
      <c r="J11" s="72">
        <v>10.3087</v>
      </c>
      <c r="K11" s="72">
        <v>10.390700000000001</v>
      </c>
      <c r="L11" s="72">
        <v>10.4757</v>
      </c>
      <c r="M11" s="72">
        <v>10.6328</v>
      </c>
      <c r="N11" s="72">
        <v>10.795299999999999</v>
      </c>
      <c r="O11" s="73">
        <v>10.773611000000001</v>
      </c>
      <c r="P11" s="73">
        <v>10.890459999999999</v>
      </c>
      <c r="Q11" s="73">
        <v>11.007132</v>
      </c>
      <c r="R11" s="73">
        <v>11.14737</v>
      </c>
      <c r="S11" s="73">
        <v>11.332350999999999</v>
      </c>
      <c r="T11" s="73">
        <v>11.538847000000001</v>
      </c>
      <c r="U11" s="73">
        <v>11.671141</v>
      </c>
      <c r="V11" s="73">
        <v>11.867445999999999</v>
      </c>
      <c r="W11" s="73">
        <v>11.950199</v>
      </c>
      <c r="X11" s="73">
        <v>12.593861</v>
      </c>
      <c r="Y11" s="73">
        <v>12.766170000000001</v>
      </c>
      <c r="Z11" s="73">
        <v>12.861121000000001</v>
      </c>
      <c r="AA11" s="73">
        <v>12.850801000000001</v>
      </c>
      <c r="AB11" s="73">
        <v>12.909234</v>
      </c>
      <c r="AC11" s="73">
        <v>13.026434</v>
      </c>
      <c r="AD11" s="73">
        <v>13.085664</v>
      </c>
      <c r="AE11" s="73">
        <v>13.230838</v>
      </c>
      <c r="AF11" s="73">
        <v>13.290418000000001</v>
      </c>
      <c r="AG11" s="73">
        <v>13.227914</v>
      </c>
      <c r="AH11" s="73">
        <v>13.374034</v>
      </c>
      <c r="AI11" s="73">
        <v>13.542358</v>
      </c>
      <c r="AJ11" s="73">
        <v>13.673322000000001</v>
      </c>
      <c r="AK11" s="73">
        <v>13.896735</v>
      </c>
      <c r="AL11" s="73">
        <v>13.925734</v>
      </c>
      <c r="AM11" s="73">
        <v>13.825376</v>
      </c>
      <c r="AN11" s="73">
        <v>13.879136000000001</v>
      </c>
      <c r="AO11" s="73">
        <v>13.9337</v>
      </c>
      <c r="AP11" s="73">
        <v>13.782499</v>
      </c>
      <c r="AQ11" s="73">
        <v>13.715142</v>
      </c>
      <c r="AR11" s="73">
        <v>13.84314</v>
      </c>
      <c r="AS11" s="73">
        <v>13.915304000000001</v>
      </c>
      <c r="AT11" s="73">
        <v>14.037655000000001</v>
      </c>
      <c r="AU11" s="73">
        <v>14.313086</v>
      </c>
      <c r="AV11" s="73">
        <v>14.552794</v>
      </c>
      <c r="AW11" s="73">
        <v>14.692667</v>
      </c>
      <c r="AX11" s="73">
        <v>14.749489000000001</v>
      </c>
      <c r="AY11" s="73">
        <v>14.794962999999999</v>
      </c>
      <c r="AZ11" s="73">
        <v>14.889953999999999</v>
      </c>
      <c r="BA11" s="73">
        <v>15.031895</v>
      </c>
      <c r="BB11" s="73">
        <v>15.218712</v>
      </c>
      <c r="BC11" s="73">
        <v>15.326686</v>
      </c>
      <c r="BD11" s="73">
        <v>15.528157</v>
      </c>
      <c r="BE11" s="73">
        <v>15.567239000000001</v>
      </c>
      <c r="BF11" s="73">
        <v>15.811876</v>
      </c>
      <c r="BG11" s="73">
        <v>15.993492</v>
      </c>
      <c r="BH11" s="74" t="s">
        <v>9</v>
      </c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5"/>
      <c r="GI11" s="73"/>
      <c r="GJ11" s="73"/>
      <c r="GK11" s="73"/>
      <c r="GL11" s="73"/>
      <c r="GM11" s="73"/>
      <c r="GN11" s="73"/>
      <c r="GO11" s="73"/>
      <c r="GP11" s="73"/>
      <c r="GQ11" s="75"/>
      <c r="GR11" s="75"/>
      <c r="GS11" s="75"/>
      <c r="GT11" s="75"/>
    </row>
    <row r="12" spans="1:202" s="57" customFormat="1" hidden="1">
      <c r="A12" s="55">
        <v>10</v>
      </c>
      <c r="B12" s="56" t="s">
        <v>11</v>
      </c>
      <c r="C12" s="72">
        <v>10.133599999999999</v>
      </c>
      <c r="D12" s="72">
        <v>9.8766999999999996</v>
      </c>
      <c r="E12" s="72">
        <v>9.9113000000000007</v>
      </c>
      <c r="F12" s="72">
        <v>9.9232999999999993</v>
      </c>
      <c r="G12" s="72">
        <v>9.9627999999999997</v>
      </c>
      <c r="H12" s="72">
        <v>10.022</v>
      </c>
      <c r="I12" s="72">
        <v>10.1035</v>
      </c>
      <c r="J12" s="72">
        <v>10.4198</v>
      </c>
      <c r="K12" s="72">
        <v>10.5008</v>
      </c>
      <c r="L12" s="72">
        <v>10.575900000000001</v>
      </c>
      <c r="M12" s="72">
        <v>10.7203</v>
      </c>
      <c r="N12" s="72">
        <v>10.8575</v>
      </c>
      <c r="O12" s="73">
        <v>10.744598999999999</v>
      </c>
      <c r="P12" s="73">
        <v>10.862769</v>
      </c>
      <c r="Q12" s="74" t="s">
        <v>9</v>
      </c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6"/>
      <c r="GI12" s="73"/>
      <c r="GJ12" s="73"/>
      <c r="GK12" s="73"/>
      <c r="GL12" s="73"/>
      <c r="GM12" s="73"/>
      <c r="GN12" s="73"/>
      <c r="GO12" s="73"/>
      <c r="GP12" s="73"/>
      <c r="GQ12" s="76"/>
      <c r="GR12" s="76"/>
      <c r="GS12" s="76"/>
      <c r="GT12" s="76"/>
    </row>
    <row r="13" spans="1:202" s="57" customFormat="1" hidden="1">
      <c r="A13" s="55">
        <v>11</v>
      </c>
      <c r="B13" s="56" t="s">
        <v>12</v>
      </c>
      <c r="C13" s="72">
        <v>9.9961000000000002</v>
      </c>
      <c r="D13" s="72">
        <v>9.8745999999999992</v>
      </c>
      <c r="E13" s="72">
        <v>9.8306000000000004</v>
      </c>
      <c r="F13" s="72">
        <v>9.8397000000000006</v>
      </c>
      <c r="G13" s="72">
        <v>9.7925000000000004</v>
      </c>
      <c r="H13" s="72">
        <v>9.6628000000000007</v>
      </c>
      <c r="I13" s="72">
        <v>9.7751999999999999</v>
      </c>
      <c r="J13" s="72">
        <v>9.8435000000000006</v>
      </c>
      <c r="K13" s="72">
        <v>9.9223999999999997</v>
      </c>
      <c r="L13" s="72">
        <v>9.9909999999999997</v>
      </c>
      <c r="M13" s="72">
        <v>10.1099</v>
      </c>
      <c r="N13" s="72">
        <v>10.254300000000001</v>
      </c>
      <c r="O13" s="73">
        <v>10.319588</v>
      </c>
      <c r="P13" s="74" t="s">
        <v>9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6"/>
      <c r="GI13" s="73"/>
      <c r="GJ13" s="73"/>
      <c r="GK13" s="73"/>
      <c r="GL13" s="73"/>
      <c r="GM13" s="73"/>
      <c r="GN13" s="73"/>
      <c r="GO13" s="73"/>
      <c r="GP13" s="73"/>
      <c r="GQ13" s="76"/>
      <c r="GR13" s="76"/>
      <c r="GS13" s="76"/>
      <c r="GT13" s="76"/>
    </row>
    <row r="14" spans="1:202" s="54" customFormat="1" hidden="1">
      <c r="A14" s="39">
        <v>12</v>
      </c>
      <c r="B14" s="42" t="s">
        <v>13</v>
      </c>
      <c r="C14" s="72">
        <v>10.011799999999999</v>
      </c>
      <c r="D14" s="72">
        <v>10.039199999999999</v>
      </c>
      <c r="E14" s="72">
        <v>10.030799999999999</v>
      </c>
      <c r="F14" s="72">
        <v>10.0618</v>
      </c>
      <c r="G14" s="72">
        <v>10.040699999999999</v>
      </c>
      <c r="H14" s="72">
        <v>10.0365</v>
      </c>
      <c r="I14" s="72">
        <v>10.103400000000001</v>
      </c>
      <c r="J14" s="72">
        <v>10.190200000000001</v>
      </c>
      <c r="K14" s="72">
        <v>10.185700000000001</v>
      </c>
      <c r="L14" s="72">
        <v>10.236700000000001</v>
      </c>
      <c r="M14" s="72">
        <v>10.337899999999999</v>
      </c>
      <c r="N14" s="72">
        <v>10.4438</v>
      </c>
      <c r="O14" s="73">
        <v>10.535767999999999</v>
      </c>
      <c r="P14" s="73">
        <v>10.637136</v>
      </c>
      <c r="Q14" s="73">
        <v>10.748507999999999</v>
      </c>
      <c r="R14" s="73">
        <v>10.85643</v>
      </c>
      <c r="S14" s="73">
        <v>10.947982</v>
      </c>
      <c r="T14" s="73">
        <v>11.036883</v>
      </c>
      <c r="U14" s="73">
        <v>11.136213</v>
      </c>
      <c r="V14" s="73">
        <v>11.224695000000001</v>
      </c>
      <c r="W14" s="73">
        <v>11.316433999999999</v>
      </c>
      <c r="X14" s="74" t="s">
        <v>9</v>
      </c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5"/>
      <c r="GI14" s="73"/>
      <c r="GJ14" s="73"/>
      <c r="GK14" s="73"/>
      <c r="GL14" s="73"/>
      <c r="GM14" s="73"/>
      <c r="GN14" s="73"/>
      <c r="GO14" s="73"/>
      <c r="GP14" s="73"/>
      <c r="GQ14" s="75"/>
      <c r="GR14" s="75"/>
      <c r="GS14" s="75"/>
      <c r="GT14" s="75"/>
    </row>
    <row r="15" spans="1:202" s="54" customFormat="1" hidden="1">
      <c r="A15" s="39">
        <v>13</v>
      </c>
      <c r="B15" s="42" t="s">
        <v>14</v>
      </c>
      <c r="C15" s="72">
        <v>9.9937000000000005</v>
      </c>
      <c r="D15" s="72">
        <v>9.9476999999999993</v>
      </c>
      <c r="E15" s="72">
        <v>9.8808000000000007</v>
      </c>
      <c r="F15" s="72">
        <v>9.8766999999999996</v>
      </c>
      <c r="G15" s="72">
        <v>9.7847000000000008</v>
      </c>
      <c r="H15" s="72">
        <v>9.5155999999999992</v>
      </c>
      <c r="I15" s="72">
        <v>9.5587</v>
      </c>
      <c r="J15" s="72">
        <v>9.5231999999999992</v>
      </c>
      <c r="K15" s="72">
        <v>9.5851000000000006</v>
      </c>
      <c r="L15" s="72">
        <v>9.6206999999999994</v>
      </c>
      <c r="M15" s="72">
        <v>9.7631999999999994</v>
      </c>
      <c r="N15" s="72">
        <v>9.9678000000000004</v>
      </c>
      <c r="O15" s="73">
        <v>10.062155000000001</v>
      </c>
      <c r="P15" s="73">
        <v>10.162871000000001</v>
      </c>
      <c r="Q15" s="73">
        <v>10.305752</v>
      </c>
      <c r="R15" s="73">
        <v>10.499525999999999</v>
      </c>
      <c r="S15" s="73">
        <v>10.772735000000001</v>
      </c>
      <c r="T15" s="73">
        <v>10.793531</v>
      </c>
      <c r="U15" s="73">
        <v>10.950412999999999</v>
      </c>
      <c r="V15" s="73">
        <v>11.237693999999999</v>
      </c>
      <c r="W15" s="73">
        <v>11.445637</v>
      </c>
      <c r="X15" s="74" t="s">
        <v>9</v>
      </c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5"/>
      <c r="GI15" s="73"/>
      <c r="GJ15" s="73"/>
      <c r="GK15" s="73"/>
      <c r="GL15" s="73"/>
      <c r="GM15" s="73"/>
      <c r="GN15" s="73"/>
      <c r="GO15" s="73"/>
      <c r="GP15" s="73"/>
      <c r="GQ15" s="75"/>
      <c r="GR15" s="75"/>
      <c r="GS15" s="75"/>
      <c r="GT15" s="75"/>
    </row>
    <row r="16" spans="1:202" s="54" customFormat="1" hidden="1">
      <c r="A16" s="39">
        <v>14</v>
      </c>
      <c r="B16" s="42" t="s">
        <v>15</v>
      </c>
      <c r="C16" s="72">
        <v>9.9617000000000004</v>
      </c>
      <c r="D16" s="72">
        <v>9.8516999999999992</v>
      </c>
      <c r="E16" s="72">
        <v>9.8431999999999995</v>
      </c>
      <c r="F16" s="72">
        <v>9.9107000000000003</v>
      </c>
      <c r="G16" s="72">
        <v>9.9888999999999992</v>
      </c>
      <c r="H16" s="72">
        <v>10.0707</v>
      </c>
      <c r="I16" s="72">
        <v>10.146800000000001</v>
      </c>
      <c r="J16" s="72">
        <v>10.245100000000001</v>
      </c>
      <c r="K16" s="72">
        <v>10.3247</v>
      </c>
      <c r="L16" s="72">
        <v>10.424300000000001</v>
      </c>
      <c r="M16" s="72">
        <v>10.5268</v>
      </c>
      <c r="N16" s="72">
        <v>10.6227</v>
      </c>
      <c r="O16" s="73">
        <v>10.713403</v>
      </c>
      <c r="P16" s="73">
        <v>10.812044999999999</v>
      </c>
      <c r="Q16" s="73">
        <v>10.904933</v>
      </c>
      <c r="R16" s="73">
        <v>10.996703</v>
      </c>
      <c r="S16" s="73">
        <v>11.082990000000001</v>
      </c>
      <c r="T16" s="73">
        <v>11.168352000000001</v>
      </c>
      <c r="U16" s="73">
        <v>11.257787</v>
      </c>
      <c r="V16" s="73">
        <v>11.343942999999999</v>
      </c>
      <c r="W16" s="73">
        <v>11.423087000000001</v>
      </c>
      <c r="X16" s="73">
        <v>11.498640999999999</v>
      </c>
      <c r="Y16" s="73">
        <v>11.748257000000001</v>
      </c>
      <c r="Z16" s="74" t="s">
        <v>9</v>
      </c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5"/>
      <c r="GI16" s="73"/>
      <c r="GJ16" s="73"/>
      <c r="GK16" s="73"/>
      <c r="GL16" s="73"/>
      <c r="GM16" s="73"/>
      <c r="GN16" s="73"/>
      <c r="GO16" s="73"/>
      <c r="GP16" s="73"/>
      <c r="GQ16" s="75"/>
      <c r="GR16" s="75"/>
      <c r="GS16" s="75"/>
      <c r="GT16" s="75"/>
    </row>
    <row r="17" spans="1:202" s="59" customFormat="1">
      <c r="A17" s="88" t="s">
        <v>214</v>
      </c>
      <c r="B17" s="88"/>
      <c r="C17" s="58">
        <v>10.053702246431465</v>
      </c>
      <c r="D17" s="58">
        <v>10.083740415567442</v>
      </c>
      <c r="E17" s="58">
        <v>10.218525580438437</v>
      </c>
      <c r="F17" s="58">
        <v>10.305448318657717</v>
      </c>
      <c r="G17" s="58">
        <v>10.350557392559242</v>
      </c>
      <c r="H17" s="58">
        <v>10.328035431560689</v>
      </c>
      <c r="I17" s="58">
        <v>10.584586844604875</v>
      </c>
      <c r="J17" s="58">
        <v>10.69621705731368</v>
      </c>
      <c r="K17" s="58">
        <v>10.829355841191424</v>
      </c>
      <c r="L17" s="58">
        <v>10.912159203062977</v>
      </c>
      <c r="M17" s="58">
        <v>11.104559328039679</v>
      </c>
      <c r="N17" s="58">
        <v>11.283689185936275</v>
      </c>
      <c r="O17" s="58">
        <v>11.251613601021848</v>
      </c>
      <c r="P17" s="58">
        <v>11.4558922426178</v>
      </c>
      <c r="Q17" s="58">
        <v>11.647374019371799</v>
      </c>
      <c r="R17" s="58">
        <v>11.906282787449483</v>
      </c>
      <c r="S17" s="71">
        <v>12.151954263303947</v>
      </c>
      <c r="T17" s="71">
        <v>12.258298585544619</v>
      </c>
      <c r="U17" s="71">
        <v>12.434047292839697</v>
      </c>
      <c r="V17" s="58">
        <v>12.589041006554027</v>
      </c>
      <c r="W17" s="58">
        <v>12.858846830976425</v>
      </c>
      <c r="X17" s="58">
        <v>13.261426195998601</v>
      </c>
      <c r="Y17" s="58">
        <v>13.786912961722559</v>
      </c>
      <c r="Z17" s="58">
        <v>14.0057895656177</v>
      </c>
      <c r="AA17" s="58">
        <v>13.792687220231892</v>
      </c>
      <c r="AB17" s="58">
        <v>13.832020351146859</v>
      </c>
      <c r="AC17" s="58">
        <v>14.009879017595875</v>
      </c>
      <c r="AD17" s="58">
        <v>14.083941073375012</v>
      </c>
      <c r="AE17" s="58">
        <v>14.26584926888539</v>
      </c>
      <c r="AF17" s="58">
        <v>14.334277824714398</v>
      </c>
      <c r="AG17" s="58">
        <v>14.316390707094515</v>
      </c>
      <c r="AH17" s="58">
        <v>14.489565968324916</v>
      </c>
      <c r="AI17" s="58">
        <v>14.622192941648757</v>
      </c>
      <c r="AJ17" s="58">
        <v>14.74735996043745</v>
      </c>
      <c r="AK17" s="58">
        <v>14.901630131492732</v>
      </c>
      <c r="AL17" s="58">
        <v>14.963246071432581</v>
      </c>
      <c r="AM17" s="58">
        <v>14.851485621220165</v>
      </c>
      <c r="AN17" s="58">
        <v>14.922919389776755</v>
      </c>
      <c r="AO17" s="58">
        <v>14.950476869630284</v>
      </c>
      <c r="AP17" s="58">
        <v>14.786058005899438</v>
      </c>
      <c r="AQ17" s="58">
        <v>14.677092817444983</v>
      </c>
      <c r="AR17" s="58">
        <v>14.843229720194669</v>
      </c>
      <c r="AS17" s="58">
        <v>14.845012559448781</v>
      </c>
      <c r="AT17" s="58">
        <v>14.93833868103984</v>
      </c>
      <c r="AU17" s="58">
        <v>15.23831089299056</v>
      </c>
      <c r="AV17" s="58">
        <v>15.465437566719348</v>
      </c>
      <c r="AW17" s="58">
        <v>15.597681404472567</v>
      </c>
      <c r="AX17" s="58">
        <v>15.681720763229707</v>
      </c>
      <c r="AY17" s="58">
        <v>15.590061581651909</v>
      </c>
      <c r="AZ17" s="58">
        <v>15.679438352301609</v>
      </c>
      <c r="BA17" s="58">
        <v>15.840881671678941</v>
      </c>
      <c r="BB17" s="58">
        <v>15.971107835471178</v>
      </c>
      <c r="BC17" s="58">
        <v>16.081998796073819</v>
      </c>
      <c r="BD17" s="58">
        <v>16.224170601778802</v>
      </c>
      <c r="BE17" s="58">
        <v>16.274904087988446</v>
      </c>
      <c r="BF17" s="58">
        <v>16.506441962505271</v>
      </c>
      <c r="BG17" s="58">
        <v>16.73464032515151</v>
      </c>
      <c r="BH17" s="58">
        <v>16.894503581570699</v>
      </c>
      <c r="BI17" s="58">
        <v>16.980205306570468</v>
      </c>
      <c r="BJ17" s="58">
        <v>17.021271750264901</v>
      </c>
      <c r="BK17" s="58">
        <v>17.284244994285768</v>
      </c>
      <c r="BL17" s="58">
        <v>17.299382926552756</v>
      </c>
      <c r="BM17" s="58">
        <v>17.549683752405841</v>
      </c>
      <c r="BN17" s="58">
        <v>17.735445620344315</v>
      </c>
      <c r="BO17" s="58">
        <v>17.943323746312629</v>
      </c>
      <c r="BP17" s="58">
        <v>18.165856495241314</v>
      </c>
      <c r="BQ17" s="58">
        <v>18.326796837117207</v>
      </c>
      <c r="BR17" s="58">
        <v>18.446542038314611</v>
      </c>
      <c r="BS17" s="58">
        <v>18.399810952953732</v>
      </c>
      <c r="BT17" s="58">
        <v>18.481344770844899</v>
      </c>
      <c r="BU17" s="58">
        <v>18.512771804010153</v>
      </c>
      <c r="BV17" s="58">
        <v>18.696134454154116</v>
      </c>
      <c r="BW17" s="58">
        <v>19.05803000842603</v>
      </c>
      <c r="BX17" s="58">
        <v>19.400867736021414</v>
      </c>
      <c r="BY17" s="58">
        <v>19.449101364039315</v>
      </c>
      <c r="BZ17" s="58">
        <v>19.593641542048598</v>
      </c>
      <c r="CA17" s="58">
        <v>19.701334541035351</v>
      </c>
      <c r="CB17" s="58">
        <v>19.838481374995499</v>
      </c>
      <c r="CC17" s="58">
        <v>19.968640295919379</v>
      </c>
      <c r="CD17" s="58">
        <v>20.053661256273106</v>
      </c>
      <c r="CE17" s="58">
        <v>20.416694011283873</v>
      </c>
      <c r="CF17" s="58">
        <v>20.556444803148473</v>
      </c>
      <c r="CG17" s="58">
        <v>20.438500958252437</v>
      </c>
      <c r="CH17" s="58">
        <v>20.61399569609998</v>
      </c>
      <c r="CI17" s="58">
        <v>20.577251742557916</v>
      </c>
      <c r="CJ17" s="58">
        <v>20.339957739589227</v>
      </c>
      <c r="CK17" s="58">
        <v>20.749318766344469</v>
      </c>
      <c r="CL17" s="58">
        <v>20.469274146768321</v>
      </c>
      <c r="CM17" s="58">
        <v>20.503775078452758</v>
      </c>
      <c r="CN17" s="58">
        <v>20.835079454118787</v>
      </c>
      <c r="CO17" s="58">
        <v>20.831468674501235</v>
      </c>
      <c r="CP17" s="58">
        <v>20.791603127646194</v>
      </c>
      <c r="CQ17" s="58">
        <v>20.498760859160381</v>
      </c>
      <c r="CR17" s="58">
        <v>20.550663711855783</v>
      </c>
      <c r="CS17" s="58">
        <v>20.785892823971423</v>
      </c>
      <c r="CT17" s="58">
        <v>20.614295292561614</v>
      </c>
      <c r="CU17" s="58">
        <v>20.729148029793866</v>
      </c>
      <c r="CV17" s="58">
        <v>20.879659085927081</v>
      </c>
      <c r="CW17" s="58">
        <v>21.226955514026503</v>
      </c>
      <c r="CX17" s="58">
        <v>21.54437951770154</v>
      </c>
      <c r="CY17" s="58">
        <v>21.545854167338131</v>
      </c>
      <c r="CZ17" s="58">
        <v>21.491226329278831</v>
      </c>
      <c r="DA17" s="58">
        <v>21.386930772024261</v>
      </c>
      <c r="DB17" s="58">
        <v>21.568992719099796</v>
      </c>
      <c r="DC17" s="58">
        <v>21.688199715224666</v>
      </c>
      <c r="DD17" s="58">
        <v>22.001951224989867</v>
      </c>
      <c r="DE17" s="58">
        <v>22.205547745903839</v>
      </c>
      <c r="DF17" s="58">
        <v>22.316440598552056</v>
      </c>
      <c r="DG17" s="58">
        <v>22.801756674912038</v>
      </c>
      <c r="DH17" s="58">
        <v>22.42064578431674</v>
      </c>
      <c r="DI17" s="58">
        <v>22.750800981122183</v>
      </c>
      <c r="DJ17" s="58">
        <v>22.704271509106853</v>
      </c>
      <c r="DK17" s="58">
        <v>22.620776598682337</v>
      </c>
      <c r="DL17" s="58">
        <v>22.554923873912955</v>
      </c>
      <c r="DM17" s="58">
        <v>22.398317194378727</v>
      </c>
      <c r="DN17" s="58">
        <v>22.481960382807031</v>
      </c>
      <c r="DO17" s="58">
        <v>22.848594996176413</v>
      </c>
      <c r="DP17" s="58">
        <v>22.834436149515156</v>
      </c>
      <c r="DQ17" s="58">
        <v>22.969149334533522</v>
      </c>
      <c r="DR17" s="58">
        <v>22.942511222818521</v>
      </c>
      <c r="DS17" s="58">
        <v>22.589995664455941</v>
      </c>
      <c r="DT17" s="58">
        <v>22.643784210797502</v>
      </c>
      <c r="DU17" s="58">
        <v>22.791025293634419</v>
      </c>
      <c r="DV17" s="58">
        <v>23.064592361907831</v>
      </c>
      <c r="DW17" s="58">
        <v>23.147524259311357</v>
      </c>
      <c r="DX17" s="58">
        <v>23.073314728834994</v>
      </c>
      <c r="DY17" s="58">
        <v>23.299515969118985</v>
      </c>
      <c r="DZ17" s="58">
        <v>22.70875594011676</v>
      </c>
      <c r="EA17" s="58">
        <v>22.617903233022826</v>
      </c>
      <c r="EB17" s="58">
        <v>23.13622782507943</v>
      </c>
      <c r="EC17" s="58">
        <v>23.401393549211747</v>
      </c>
      <c r="ED17" s="58">
        <v>23.643843367458054</v>
      </c>
      <c r="EE17" s="58">
        <v>23.841563158562668</v>
      </c>
      <c r="EF17" s="58">
        <v>24.305434156755119</v>
      </c>
      <c r="EG17" s="58">
        <v>24.683528794973565</v>
      </c>
      <c r="EH17" s="58">
        <v>24.814334190883667</v>
      </c>
      <c r="EI17" s="58">
        <v>25.087435535240655</v>
      </c>
      <c r="EJ17" s="58">
        <v>25.087334454439699</v>
      </c>
      <c r="EK17" s="58">
        <v>25.251480919932352</v>
      </c>
      <c r="EL17" s="58">
        <v>25.397509881650929</v>
      </c>
      <c r="EM17" s="58">
        <v>25.544504384276365</v>
      </c>
      <c r="EN17" s="58">
        <v>25.158904884209331</v>
      </c>
      <c r="EO17" s="58">
        <v>23.770646600417216</v>
      </c>
      <c r="EP17" s="58">
        <v>24.165171231303685</v>
      </c>
      <c r="EQ17" s="58">
        <v>24.951635811484621</v>
      </c>
      <c r="ER17" s="58">
        <v>25.206219221964457</v>
      </c>
      <c r="ES17" s="58">
        <v>25.104649129886191</v>
      </c>
      <c r="ET17" s="58">
        <v>25.621637900879048</v>
      </c>
      <c r="EU17" s="58">
        <v>25.837252653103576</v>
      </c>
      <c r="EV17" s="58">
        <v>25.727267745144804</v>
      </c>
      <c r="EW17" s="58">
        <v>26.513751800153535</v>
      </c>
      <c r="EX17" s="58">
        <v>26.9705886271338</v>
      </c>
      <c r="EY17" s="58">
        <v>27.567157856942782</v>
      </c>
      <c r="EZ17" s="58">
        <v>27.121872494887494</v>
      </c>
      <c r="FA17" s="58">
        <v>27.941798928592654</v>
      </c>
      <c r="FB17" s="58">
        <v>28.090254855393699</v>
      </c>
      <c r="FC17" s="58">
        <v>28.232918979437969</v>
      </c>
      <c r="FD17" s="58">
        <v>28.584404863533397</v>
      </c>
      <c r="FE17" s="58">
        <v>28.49876619272953</v>
      </c>
      <c r="FF17" s="58">
        <v>28.653951856058175</v>
      </c>
      <c r="FG17" s="58">
        <v>28.689273043015788</v>
      </c>
      <c r="FH17" s="58">
        <v>28.380726958469758</v>
      </c>
      <c r="FI17" s="58">
        <v>27.801677855149141</v>
      </c>
      <c r="FJ17" s="58">
        <v>28.556231017015612</v>
      </c>
      <c r="FK17" s="58">
        <v>28.464495733315886</v>
      </c>
      <c r="FL17" s="58">
        <v>27.802097840162684</v>
      </c>
      <c r="FM17" s="58">
        <v>27.840372559636386</v>
      </c>
      <c r="FN17" s="58">
        <v>27.270956477200532</v>
      </c>
      <c r="FO17" s="58">
        <v>26.874659150525734</v>
      </c>
      <c r="FP17" s="58">
        <v>26.392718152598754</v>
      </c>
      <c r="FQ17" s="58">
        <v>27.05246029079845</v>
      </c>
      <c r="FR17" s="58">
        <v>27.139403198777067</v>
      </c>
      <c r="FS17" s="58">
        <v>26.018919553689045</v>
      </c>
      <c r="FT17" s="58">
        <v>26.031211257042422</v>
      </c>
      <c r="FU17" s="58">
        <v>27.507077733586279</v>
      </c>
      <c r="FV17" s="58">
        <v>27.485138776253343</v>
      </c>
      <c r="FW17" s="58">
        <v>28.276162173476418</v>
      </c>
      <c r="FX17" s="58">
        <v>28.298366770234697</v>
      </c>
      <c r="FY17" s="58">
        <v>28.547259339821967</v>
      </c>
      <c r="FZ17" s="58">
        <v>28.825991442703142</v>
      </c>
      <c r="GA17" s="58">
        <v>29.164862506701343</v>
      </c>
      <c r="GB17" s="58">
        <v>29.605544175607346</v>
      </c>
      <c r="GC17" s="58">
        <v>30.359238091183904</v>
      </c>
      <c r="GD17" s="58">
        <v>30.310763712891465</v>
      </c>
      <c r="GE17" s="58">
        <v>30.729135379669518</v>
      </c>
      <c r="GF17" s="58">
        <v>30.762590438290001</v>
      </c>
      <c r="GG17" s="58">
        <v>31.342005014184743</v>
      </c>
      <c r="GH17" s="58">
        <v>32.415770274329375</v>
      </c>
      <c r="GI17" s="58">
        <v>32.664417162903923</v>
      </c>
      <c r="GJ17" s="58">
        <v>32.804649262980334</v>
      </c>
      <c r="GK17" s="58">
        <v>33.59037155800241</v>
      </c>
      <c r="GL17" s="58">
        <v>33.384353135294297</v>
      </c>
      <c r="GM17" s="58">
        <v>33.977994807931537</v>
      </c>
      <c r="GN17" s="58">
        <v>34.57054972834019</v>
      </c>
      <c r="GO17" s="58">
        <v>35.085363694070466</v>
      </c>
      <c r="GP17" s="58">
        <v>35.109729712617764</v>
      </c>
      <c r="GQ17" s="58">
        <v>35.10217904582953</v>
      </c>
      <c r="GR17" s="58">
        <v>34.81368105745792</v>
      </c>
      <c r="GS17" s="58">
        <v>34.049358524165712</v>
      </c>
      <c r="GT17" s="58">
        <v>34.275450912129344</v>
      </c>
    </row>
  </sheetData>
  <mergeCells count="1">
    <mergeCell ref="A17:B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AA89-7D80-4B30-88DB-5FEB2A888992}">
  <dimension ref="A1:C203"/>
  <sheetViews>
    <sheetView topLeftCell="A185" workbookViewId="0">
      <selection activeCell="C204" sqref="C204"/>
    </sheetView>
  </sheetViews>
  <sheetFormatPr defaultColWidth="8.90625" defaultRowHeight="14.5"/>
  <cols>
    <col min="1" max="1" width="8.1796875" style="66" customWidth="1"/>
    <col min="2" max="2" width="9.54296875" style="67" bestFit="1" customWidth="1"/>
    <col min="3" max="3" width="10.7265625" style="67" bestFit="1" customWidth="1"/>
    <col min="4" max="16384" width="8.90625" style="66"/>
  </cols>
  <sheetData>
    <row r="1" spans="1:3">
      <c r="A1" s="60" t="s">
        <v>215</v>
      </c>
    </row>
    <row r="2" spans="1:3" ht="14.4" customHeight="1">
      <c r="A2" s="89" t="s">
        <v>189</v>
      </c>
      <c r="B2" s="90" t="s">
        <v>216</v>
      </c>
      <c r="C2" s="90"/>
    </row>
    <row r="3" spans="1:3">
      <c r="A3" s="89"/>
      <c r="B3" s="65" t="s">
        <v>256</v>
      </c>
      <c r="C3" s="65" t="s">
        <v>217</v>
      </c>
    </row>
    <row r="4" spans="1:3">
      <c r="A4" s="68" t="s">
        <v>241</v>
      </c>
      <c r="B4" s="69">
        <v>0</v>
      </c>
      <c r="C4" s="69">
        <v>0</v>
      </c>
    </row>
    <row r="5" spans="1:3">
      <c r="A5" s="68" t="s">
        <v>194</v>
      </c>
      <c r="B5" s="69">
        <v>1</v>
      </c>
      <c r="C5" s="69">
        <v>581</v>
      </c>
    </row>
    <row r="6" spans="1:3">
      <c r="A6" s="68" t="s">
        <v>195</v>
      </c>
      <c r="B6" s="69">
        <v>0</v>
      </c>
      <c r="C6" s="69">
        <v>0</v>
      </c>
    </row>
    <row r="7" spans="1:3">
      <c r="A7" s="68" t="s">
        <v>196</v>
      </c>
      <c r="B7" s="69">
        <v>0</v>
      </c>
      <c r="C7" s="69">
        <v>0</v>
      </c>
    </row>
    <row r="8" spans="1:3">
      <c r="A8" s="68" t="s">
        <v>197</v>
      </c>
      <c r="B8" s="69">
        <v>0</v>
      </c>
      <c r="C8" s="69">
        <v>0</v>
      </c>
    </row>
    <row r="9" spans="1:3">
      <c r="A9" s="68" t="s">
        <v>198</v>
      </c>
      <c r="B9" s="69">
        <v>1</v>
      </c>
      <c r="C9" s="69">
        <v>92.49</v>
      </c>
    </row>
    <row r="10" spans="1:3">
      <c r="A10" s="68" t="s">
        <v>199</v>
      </c>
      <c r="B10" s="69">
        <v>0</v>
      </c>
      <c r="C10" s="69">
        <v>0</v>
      </c>
    </row>
    <row r="11" spans="1:3">
      <c r="A11" s="68" t="s">
        <v>200</v>
      </c>
      <c r="B11" s="69">
        <v>0</v>
      </c>
      <c r="C11" s="69">
        <v>0</v>
      </c>
    </row>
    <row r="12" spans="1:3">
      <c r="A12" s="68" t="s">
        <v>218</v>
      </c>
      <c r="B12" s="69">
        <v>0</v>
      </c>
      <c r="C12" s="69">
        <v>0</v>
      </c>
    </row>
    <row r="13" spans="1:3">
      <c r="A13" s="68" t="s">
        <v>201</v>
      </c>
      <c r="B13" s="69">
        <v>0</v>
      </c>
      <c r="C13" s="69">
        <v>456.14</v>
      </c>
    </row>
    <row r="14" spans="1:3">
      <c r="A14" s="68" t="s">
        <v>202</v>
      </c>
      <c r="B14" s="69">
        <v>1</v>
      </c>
      <c r="C14" s="69">
        <v>1714.45</v>
      </c>
    </row>
    <row r="15" spans="1:3">
      <c r="A15" s="68" t="s">
        <v>203</v>
      </c>
      <c r="B15" s="69">
        <v>1</v>
      </c>
      <c r="C15" s="69">
        <v>308.29000000000002</v>
      </c>
    </row>
    <row r="16" spans="1:3">
      <c r="A16" s="68" t="s">
        <v>204</v>
      </c>
      <c r="B16" s="69">
        <v>0</v>
      </c>
      <c r="C16" s="69">
        <v>0</v>
      </c>
    </row>
    <row r="17" spans="1:3">
      <c r="A17" s="68" t="s">
        <v>194</v>
      </c>
      <c r="B17" s="69">
        <v>4</v>
      </c>
      <c r="C17" s="69">
        <v>2562.1999999999998</v>
      </c>
    </row>
    <row r="18" spans="1:3">
      <c r="A18" s="68" t="s">
        <v>195</v>
      </c>
      <c r="B18" s="69">
        <v>0</v>
      </c>
      <c r="C18" s="69">
        <v>0</v>
      </c>
    </row>
    <row r="19" spans="1:3">
      <c r="A19" s="68" t="s">
        <v>196</v>
      </c>
      <c r="B19" s="69">
        <v>1</v>
      </c>
      <c r="C19" s="69">
        <v>1663.95</v>
      </c>
    </row>
    <row r="20" spans="1:3">
      <c r="A20" s="68" t="s">
        <v>197</v>
      </c>
      <c r="B20" s="69">
        <v>3</v>
      </c>
      <c r="C20" s="69">
        <v>2471.42</v>
      </c>
    </row>
    <row r="21" spans="1:3">
      <c r="A21" s="68" t="s">
        <v>198</v>
      </c>
      <c r="B21" s="69">
        <v>7</v>
      </c>
      <c r="C21" s="69">
        <v>13541.39</v>
      </c>
    </row>
    <row r="22" spans="1:3">
      <c r="A22" s="68" t="s">
        <v>199</v>
      </c>
      <c r="B22" s="69">
        <v>6</v>
      </c>
      <c r="C22" s="69">
        <v>8226.4</v>
      </c>
    </row>
    <row r="23" spans="1:3">
      <c r="A23" s="68" t="s">
        <v>200</v>
      </c>
      <c r="B23" s="69">
        <v>11</v>
      </c>
      <c r="C23" s="69">
        <v>15046.93</v>
      </c>
    </row>
    <row r="24" spans="1:3">
      <c r="A24" s="68" t="s">
        <v>219</v>
      </c>
      <c r="B24" s="69">
        <v>7</v>
      </c>
      <c r="C24" s="69">
        <v>3178.44</v>
      </c>
    </row>
    <row r="25" spans="1:3">
      <c r="A25" s="68" t="s">
        <v>201</v>
      </c>
      <c r="B25" s="69">
        <v>2</v>
      </c>
      <c r="C25" s="69">
        <v>5227.6000000000004</v>
      </c>
    </row>
    <row r="26" spans="1:3">
      <c r="A26" s="68" t="s">
        <v>202</v>
      </c>
      <c r="B26" s="69">
        <v>17</v>
      </c>
      <c r="C26" s="69">
        <v>10976.949999999999</v>
      </c>
    </row>
    <row r="27" spans="1:3">
      <c r="A27" s="68" t="s">
        <v>203</v>
      </c>
      <c r="B27" s="69">
        <v>29</v>
      </c>
      <c r="C27" s="69">
        <v>49625.729999999981</v>
      </c>
    </row>
    <row r="28" spans="1:3">
      <c r="A28" s="68" t="s">
        <v>204</v>
      </c>
      <c r="B28" s="69">
        <v>52</v>
      </c>
      <c r="C28" s="69">
        <v>48844.330000000009</v>
      </c>
    </row>
    <row r="29" spans="1:3">
      <c r="A29" s="68" t="s">
        <v>194</v>
      </c>
      <c r="B29" s="69">
        <v>47</v>
      </c>
      <c r="C29" s="69">
        <v>41953.57</v>
      </c>
    </row>
    <row r="30" spans="1:3">
      <c r="A30" s="68" t="s">
        <v>195</v>
      </c>
      <c r="B30" s="69">
        <v>28</v>
      </c>
      <c r="C30" s="69">
        <v>38926.01</v>
      </c>
    </row>
    <row r="31" spans="1:3">
      <c r="A31" s="68" t="s">
        <v>196</v>
      </c>
      <c r="B31" s="69">
        <v>24</v>
      </c>
      <c r="C31" s="69">
        <v>39796.700000000004</v>
      </c>
    </row>
    <row r="32" spans="1:3">
      <c r="A32" s="68" t="s">
        <v>197</v>
      </c>
      <c r="B32" s="69">
        <v>19</v>
      </c>
      <c r="C32" s="69">
        <v>43441.48000000001</v>
      </c>
    </row>
    <row r="33" spans="1:3">
      <c r="A33" s="68" t="s">
        <v>198</v>
      </c>
      <c r="B33" s="69">
        <v>10</v>
      </c>
      <c r="C33" s="69">
        <v>19337.149999999998</v>
      </c>
    </row>
    <row r="34" spans="1:3">
      <c r="A34" s="68" t="s">
        <v>199</v>
      </c>
      <c r="B34" s="69">
        <v>31</v>
      </c>
      <c r="C34" s="69">
        <v>57424.539999999994</v>
      </c>
    </row>
    <row r="35" spans="1:3">
      <c r="A35" s="68" t="s">
        <v>200</v>
      </c>
      <c r="B35" s="69">
        <v>37</v>
      </c>
      <c r="C35" s="69">
        <v>47063.42</v>
      </c>
    </row>
    <row r="36" spans="1:3">
      <c r="A36" s="68" t="s">
        <v>220</v>
      </c>
      <c r="B36" s="69">
        <v>35</v>
      </c>
      <c r="C36" s="69">
        <v>43772.020000000004</v>
      </c>
    </row>
    <row r="37" spans="1:3">
      <c r="A37" s="68" t="s">
        <v>201</v>
      </c>
      <c r="B37" s="69">
        <v>38</v>
      </c>
      <c r="C37" s="69">
        <v>53609.380000000005</v>
      </c>
    </row>
    <row r="38" spans="1:3">
      <c r="A38" s="68" t="s">
        <v>202</v>
      </c>
      <c r="B38" s="69">
        <v>33</v>
      </c>
      <c r="C38" s="69">
        <v>50594.69</v>
      </c>
    </row>
    <row r="39" spans="1:3">
      <c r="A39" s="68" t="s">
        <v>203</v>
      </c>
      <c r="B39" s="69">
        <v>23</v>
      </c>
      <c r="C39" s="69">
        <v>31956.700000000004</v>
      </c>
    </row>
    <row r="40" spans="1:3">
      <c r="A40" s="68" t="s">
        <v>204</v>
      </c>
      <c r="B40" s="69">
        <v>55</v>
      </c>
      <c r="C40" s="69">
        <v>74815.889999999985</v>
      </c>
    </row>
    <row r="41" spans="1:3">
      <c r="A41" s="68" t="s">
        <v>194</v>
      </c>
      <c r="B41" s="69">
        <v>74</v>
      </c>
      <c r="C41" s="69">
        <v>83853.73</v>
      </c>
    </row>
    <row r="42" spans="1:3">
      <c r="A42" s="68" t="s">
        <v>195</v>
      </c>
      <c r="B42" s="69">
        <v>67</v>
      </c>
      <c r="C42" s="69">
        <v>114377.25000000001</v>
      </c>
    </row>
    <row r="43" spans="1:3">
      <c r="A43" s="68" t="s">
        <v>196</v>
      </c>
      <c r="B43" s="69">
        <v>69</v>
      </c>
      <c r="C43" s="69">
        <v>98853.24</v>
      </c>
    </row>
    <row r="44" spans="1:3">
      <c r="A44" s="68" t="s">
        <v>197</v>
      </c>
      <c r="B44" s="69">
        <v>43</v>
      </c>
      <c r="C44" s="69">
        <v>66166.86</v>
      </c>
    </row>
    <row r="45" spans="1:3">
      <c r="A45" s="68" t="s">
        <v>198</v>
      </c>
      <c r="B45" s="69">
        <v>39</v>
      </c>
      <c r="C45" s="69">
        <v>53689.479999999996</v>
      </c>
    </row>
    <row r="46" spans="1:3">
      <c r="A46" s="68" t="s">
        <v>199</v>
      </c>
      <c r="B46" s="69">
        <v>50</v>
      </c>
      <c r="C46" s="69">
        <v>71416.569999999992</v>
      </c>
    </row>
    <row r="47" spans="1:3">
      <c r="A47" s="68" t="s">
        <v>200</v>
      </c>
      <c r="B47" s="69">
        <v>35</v>
      </c>
      <c r="C47" s="69">
        <v>52982.600000000006</v>
      </c>
    </row>
    <row r="48" spans="1:3">
      <c r="A48" s="68" t="s">
        <v>221</v>
      </c>
      <c r="B48" s="69">
        <v>32</v>
      </c>
      <c r="C48" s="69">
        <v>56487.87999999999</v>
      </c>
    </row>
    <row r="49" spans="1:3">
      <c r="A49" s="68" t="s">
        <v>201</v>
      </c>
      <c r="B49" s="69">
        <v>50</v>
      </c>
      <c r="C49" s="69">
        <v>73221.650000000009</v>
      </c>
    </row>
    <row r="50" spans="1:3">
      <c r="A50" s="68" t="s">
        <v>202</v>
      </c>
      <c r="B50" s="69">
        <v>52</v>
      </c>
      <c r="C50" s="69">
        <v>113063.78</v>
      </c>
    </row>
    <row r="51" spans="1:3">
      <c r="A51" s="68" t="s">
        <v>203</v>
      </c>
      <c r="B51" s="69">
        <v>40</v>
      </c>
      <c r="C51" s="69">
        <v>83744.280000000013</v>
      </c>
    </row>
    <row r="52" spans="1:3">
      <c r="A52" s="68" t="s">
        <v>204</v>
      </c>
      <c r="B52" s="69">
        <v>94</v>
      </c>
      <c r="C52" s="69">
        <v>152766.46</v>
      </c>
    </row>
    <row r="53" spans="1:3">
      <c r="A53" s="68" t="s">
        <v>194</v>
      </c>
      <c r="B53" s="69">
        <v>92</v>
      </c>
      <c r="C53" s="69">
        <v>150555.88</v>
      </c>
    </row>
    <row r="54" spans="1:3">
      <c r="A54" s="68" t="s">
        <v>195</v>
      </c>
      <c r="B54" s="69">
        <v>247</v>
      </c>
      <c r="C54" s="69">
        <v>312935.30000000005</v>
      </c>
    </row>
    <row r="55" spans="1:3">
      <c r="A55" s="68" t="s">
        <v>196</v>
      </c>
      <c r="B55" s="69">
        <v>224</v>
      </c>
      <c r="C55" s="69">
        <v>355635.35</v>
      </c>
    </row>
    <row r="56" spans="1:3">
      <c r="A56" s="68" t="s">
        <v>197</v>
      </c>
      <c r="B56" s="69">
        <v>168</v>
      </c>
      <c r="C56" s="69">
        <v>212140.83000000002</v>
      </c>
    </row>
    <row r="57" spans="1:3">
      <c r="A57" s="68" t="s">
        <v>198</v>
      </c>
      <c r="B57" s="69">
        <v>197</v>
      </c>
      <c r="C57" s="69">
        <v>302773.90999999997</v>
      </c>
    </row>
    <row r="58" spans="1:3">
      <c r="A58" s="68" t="s">
        <v>199</v>
      </c>
      <c r="B58" s="69">
        <v>174</v>
      </c>
      <c r="C58" s="69">
        <v>273286.48000000004</v>
      </c>
    </row>
    <row r="59" spans="1:3">
      <c r="A59" s="68" t="s">
        <v>200</v>
      </c>
      <c r="B59" s="69">
        <v>137</v>
      </c>
      <c r="C59" s="69">
        <v>287283.15999999997</v>
      </c>
    </row>
    <row r="60" spans="1:3">
      <c r="A60" s="68" t="s">
        <v>222</v>
      </c>
      <c r="B60" s="69">
        <v>154</v>
      </c>
      <c r="C60" s="69">
        <v>260257.56999999998</v>
      </c>
    </row>
    <row r="61" spans="1:3">
      <c r="A61" s="68" t="s">
        <v>201</v>
      </c>
      <c r="B61" s="69">
        <v>159</v>
      </c>
      <c r="C61" s="69">
        <v>264239.31000000006</v>
      </c>
    </row>
    <row r="62" spans="1:3">
      <c r="A62" s="68" t="s">
        <v>202</v>
      </c>
      <c r="B62" s="69">
        <v>139</v>
      </c>
      <c r="C62" s="69">
        <v>225153.79000000004</v>
      </c>
    </row>
    <row r="63" spans="1:3">
      <c r="A63" s="68" t="s">
        <v>203</v>
      </c>
      <c r="B63" s="69">
        <v>147</v>
      </c>
      <c r="C63" s="69">
        <v>266756.87</v>
      </c>
    </row>
    <row r="64" spans="1:3">
      <c r="A64" s="68" t="s">
        <v>204</v>
      </c>
      <c r="B64" s="69">
        <v>120</v>
      </c>
      <c r="C64" s="69">
        <v>259139.97</v>
      </c>
    </row>
    <row r="65" spans="1:3">
      <c r="A65" s="68" t="s">
        <v>194</v>
      </c>
      <c r="B65" s="69">
        <v>139</v>
      </c>
      <c r="C65" s="69">
        <v>340916.06999999995</v>
      </c>
    </row>
    <row r="66" spans="1:3">
      <c r="A66" s="68" t="s">
        <v>195</v>
      </c>
      <c r="B66" s="69">
        <v>148</v>
      </c>
      <c r="C66" s="69">
        <v>313061.32</v>
      </c>
    </row>
    <row r="67" spans="1:3">
      <c r="A67" s="68" t="s">
        <v>196</v>
      </c>
      <c r="B67" s="69">
        <v>122</v>
      </c>
      <c r="C67" s="69">
        <v>251084.15</v>
      </c>
    </row>
    <row r="68" spans="1:3">
      <c r="A68" s="68" t="s">
        <v>197</v>
      </c>
      <c r="B68" s="69">
        <v>131</v>
      </c>
      <c r="C68" s="69">
        <v>254240.78</v>
      </c>
    </row>
    <row r="69" spans="1:3">
      <c r="A69" s="68" t="s">
        <v>198</v>
      </c>
      <c r="B69" s="69">
        <v>118</v>
      </c>
      <c r="C69" s="69">
        <v>268096.16000000003</v>
      </c>
    </row>
    <row r="70" spans="1:3">
      <c r="A70" s="68" t="s">
        <v>199</v>
      </c>
      <c r="B70" s="69">
        <v>167</v>
      </c>
      <c r="C70" s="69">
        <v>324283.49000000005</v>
      </c>
    </row>
    <row r="71" spans="1:3">
      <c r="A71" s="68" t="s">
        <v>200</v>
      </c>
      <c r="B71" s="69">
        <v>176</v>
      </c>
      <c r="C71" s="69">
        <v>627551.89</v>
      </c>
    </row>
    <row r="72" spans="1:3">
      <c r="A72" s="68" t="s">
        <v>223</v>
      </c>
      <c r="B72" s="69">
        <v>230</v>
      </c>
      <c r="C72" s="69">
        <v>898138.17999999993</v>
      </c>
    </row>
    <row r="73" spans="1:3">
      <c r="A73" s="68" t="s">
        <v>201</v>
      </c>
      <c r="B73" s="69">
        <v>251</v>
      </c>
      <c r="C73" s="69">
        <v>561803.58999999985</v>
      </c>
    </row>
    <row r="74" spans="1:3">
      <c r="A74" s="68" t="s">
        <v>202</v>
      </c>
      <c r="B74" s="69">
        <v>210</v>
      </c>
      <c r="C74" s="69">
        <v>541244.72</v>
      </c>
    </row>
    <row r="75" spans="1:3">
      <c r="A75" s="68" t="s">
        <v>203</v>
      </c>
      <c r="B75" s="69">
        <v>166</v>
      </c>
      <c r="C75" s="69">
        <v>570009.52</v>
      </c>
    </row>
    <row r="76" spans="1:3">
      <c r="A76" s="68" t="s">
        <v>204</v>
      </c>
      <c r="B76" s="69">
        <v>224</v>
      </c>
      <c r="C76" s="69">
        <v>684871.23999999987</v>
      </c>
    </row>
    <row r="77" spans="1:3">
      <c r="A77" s="68" t="s">
        <v>194</v>
      </c>
      <c r="B77" s="69">
        <v>216</v>
      </c>
      <c r="C77" s="69">
        <v>693703.94000000006</v>
      </c>
    </row>
    <row r="78" spans="1:3">
      <c r="A78" s="68" t="s">
        <v>195</v>
      </c>
      <c r="B78" s="69">
        <v>222</v>
      </c>
      <c r="C78" s="69">
        <v>684921.97</v>
      </c>
    </row>
    <row r="79" spans="1:3">
      <c r="A79" s="68" t="s">
        <v>196</v>
      </c>
      <c r="B79" s="69">
        <v>199</v>
      </c>
      <c r="C79" s="69">
        <v>616888.03</v>
      </c>
    </row>
    <row r="80" spans="1:3">
      <c r="A80" s="68" t="s">
        <v>197</v>
      </c>
      <c r="B80" s="69">
        <v>181</v>
      </c>
      <c r="C80" s="69">
        <v>575025.80000000005</v>
      </c>
    </row>
    <row r="81" spans="1:3">
      <c r="A81" s="68" t="s">
        <v>198</v>
      </c>
      <c r="B81" s="69">
        <v>178</v>
      </c>
      <c r="C81" s="69">
        <v>561815.31000000006</v>
      </c>
    </row>
    <row r="82" spans="1:3">
      <c r="A82" s="68" t="s">
        <v>199</v>
      </c>
      <c r="B82" s="69">
        <v>190</v>
      </c>
      <c r="C82" s="69">
        <v>948979.25</v>
      </c>
    </row>
    <row r="83" spans="1:3">
      <c r="A83" s="68" t="s">
        <v>200</v>
      </c>
      <c r="B83" s="69">
        <v>170</v>
      </c>
      <c r="C83" s="69">
        <v>633025.17999999993</v>
      </c>
    </row>
    <row r="84" spans="1:3">
      <c r="A84" s="68" t="s">
        <v>224</v>
      </c>
      <c r="B84" s="69">
        <v>175</v>
      </c>
      <c r="C84" s="69">
        <v>702276.62</v>
      </c>
    </row>
    <row r="85" spans="1:3">
      <c r="A85" s="68" t="s">
        <v>201</v>
      </c>
      <c r="B85" s="69">
        <v>188</v>
      </c>
      <c r="C85" s="69">
        <v>688581.51000000013</v>
      </c>
    </row>
    <row r="86" spans="1:3">
      <c r="A86" s="68" t="s">
        <v>202</v>
      </c>
      <c r="B86" s="69">
        <v>240</v>
      </c>
      <c r="C86" s="69">
        <v>871547.46000000008</v>
      </c>
    </row>
    <row r="87" spans="1:3">
      <c r="A87" s="68" t="s">
        <v>203</v>
      </c>
      <c r="B87" s="69">
        <v>205</v>
      </c>
      <c r="C87" s="69">
        <v>794461.78999999992</v>
      </c>
    </row>
    <row r="88" spans="1:3">
      <c r="A88" s="68" t="s">
        <v>204</v>
      </c>
      <c r="B88" s="69">
        <v>195</v>
      </c>
      <c r="C88" s="69">
        <v>803097.61</v>
      </c>
    </row>
    <row r="89" spans="1:3">
      <c r="A89" s="68" t="s">
        <v>194</v>
      </c>
      <c r="B89" s="69">
        <v>261</v>
      </c>
      <c r="C89" s="69">
        <v>1097893.75</v>
      </c>
    </row>
    <row r="90" spans="1:3">
      <c r="A90" s="68" t="s">
        <v>195</v>
      </c>
      <c r="B90" s="69">
        <v>312</v>
      </c>
      <c r="C90" s="69">
        <v>1351531.86</v>
      </c>
    </row>
    <row r="91" spans="1:3">
      <c r="A91" s="68" t="s">
        <v>196</v>
      </c>
      <c r="B91" s="69">
        <v>274</v>
      </c>
      <c r="C91" s="69">
        <v>1355657.98</v>
      </c>
    </row>
    <row r="92" spans="1:3">
      <c r="A92" s="68" t="s">
        <v>197</v>
      </c>
      <c r="B92" s="69">
        <v>247</v>
      </c>
      <c r="C92" s="69">
        <v>1172465.1400000001</v>
      </c>
    </row>
    <row r="93" spans="1:3">
      <c r="A93" s="68" t="s">
        <v>198</v>
      </c>
      <c r="B93" s="69">
        <v>246</v>
      </c>
      <c r="C93" s="69">
        <v>1049867.55</v>
      </c>
    </row>
    <row r="94" spans="1:3">
      <c r="A94" s="68" t="s">
        <v>199</v>
      </c>
      <c r="B94" s="69">
        <v>213</v>
      </c>
      <c r="C94" s="69">
        <v>752666.85</v>
      </c>
    </row>
    <row r="95" spans="1:3">
      <c r="A95" s="68" t="s">
        <v>200</v>
      </c>
      <c r="B95" s="69">
        <v>265</v>
      </c>
      <c r="C95" s="69">
        <v>1102647.19</v>
      </c>
    </row>
    <row r="96" spans="1:3">
      <c r="A96" s="68" t="s">
        <v>225</v>
      </c>
      <c r="B96" s="69">
        <v>207</v>
      </c>
      <c r="C96" s="69">
        <v>901839.61</v>
      </c>
    </row>
    <row r="97" spans="1:3">
      <c r="A97" s="68" t="s">
        <v>201</v>
      </c>
      <c r="B97" s="69">
        <v>275</v>
      </c>
      <c r="C97" s="69">
        <v>1547640.83</v>
      </c>
    </row>
    <row r="98" spans="1:3">
      <c r="A98" s="68" t="s">
        <v>202</v>
      </c>
      <c r="B98" s="69">
        <v>320</v>
      </c>
      <c r="C98" s="69">
        <v>1630494.31</v>
      </c>
    </row>
    <row r="99" spans="1:3">
      <c r="A99" s="68" t="s">
        <v>203</v>
      </c>
      <c r="B99" s="69">
        <v>397</v>
      </c>
      <c r="C99" s="69">
        <v>1757433.1300000001</v>
      </c>
    </row>
    <row r="100" spans="1:3">
      <c r="A100" s="68" t="s">
        <v>204</v>
      </c>
      <c r="B100" s="69">
        <v>340</v>
      </c>
      <c r="C100" s="69">
        <v>1436639.03</v>
      </c>
    </row>
    <row r="101" spans="1:3">
      <c r="A101" s="68" t="s">
        <v>194</v>
      </c>
      <c r="B101" s="69">
        <v>367</v>
      </c>
      <c r="C101" s="69">
        <v>1884510.73</v>
      </c>
    </row>
    <row r="102" spans="1:3">
      <c r="A102" s="68" t="s">
        <v>195</v>
      </c>
      <c r="B102" s="69">
        <v>357</v>
      </c>
      <c r="C102" s="69">
        <v>1877203.44</v>
      </c>
    </row>
    <row r="103" spans="1:3">
      <c r="A103" s="68" t="s">
        <v>196</v>
      </c>
      <c r="B103" s="69">
        <v>340</v>
      </c>
      <c r="C103" s="69">
        <v>1812274.27</v>
      </c>
    </row>
    <row r="104" spans="1:3">
      <c r="A104" s="68" t="s">
        <v>197</v>
      </c>
      <c r="B104" s="69">
        <v>405</v>
      </c>
      <c r="C104" s="69">
        <v>1912149.48</v>
      </c>
    </row>
    <row r="105" spans="1:3">
      <c r="A105" s="68" t="s">
        <v>198</v>
      </c>
      <c r="B105" s="69">
        <v>347</v>
      </c>
      <c r="C105" s="69">
        <v>1507249.29</v>
      </c>
    </row>
    <row r="106" spans="1:3">
      <c r="A106" s="68" t="s">
        <v>199</v>
      </c>
      <c r="B106" s="69">
        <v>409</v>
      </c>
      <c r="C106" s="69">
        <v>2387528.3400000003</v>
      </c>
    </row>
    <row r="107" spans="1:3">
      <c r="A107" s="68" t="s">
        <v>200</v>
      </c>
      <c r="B107" s="69">
        <v>383</v>
      </c>
      <c r="C107" s="69">
        <v>2743728.78</v>
      </c>
    </row>
    <row r="108" spans="1:3">
      <c r="A108" s="68" t="s">
        <v>226</v>
      </c>
      <c r="B108" s="69">
        <v>266</v>
      </c>
      <c r="C108" s="69">
        <v>1667646.5</v>
      </c>
    </row>
    <row r="109" spans="1:3">
      <c r="A109" s="68" t="s">
        <v>201</v>
      </c>
      <c r="B109" s="69">
        <v>370</v>
      </c>
      <c r="C109" s="69">
        <v>2946144.55</v>
      </c>
    </row>
    <row r="110" spans="1:3">
      <c r="A110" s="68" t="s">
        <v>202</v>
      </c>
      <c r="B110" s="69">
        <v>437</v>
      </c>
      <c r="C110" s="69">
        <v>3295039.7600000007</v>
      </c>
    </row>
    <row r="111" spans="1:3">
      <c r="A111" s="68" t="s">
        <v>203</v>
      </c>
      <c r="B111" s="69">
        <v>431</v>
      </c>
      <c r="C111" s="69">
        <v>2987162.69</v>
      </c>
    </row>
    <row r="112" spans="1:3">
      <c r="A112" s="68" t="s">
        <v>204</v>
      </c>
      <c r="B112" s="69">
        <v>406</v>
      </c>
      <c r="C112" s="69">
        <v>2885233.1899999995</v>
      </c>
    </row>
    <row r="113" spans="1:3">
      <c r="A113" s="68" t="s">
        <v>194</v>
      </c>
      <c r="B113" s="69">
        <v>464</v>
      </c>
      <c r="C113" s="69">
        <v>3847020.6999999997</v>
      </c>
    </row>
    <row r="114" spans="1:3">
      <c r="A114" s="68" t="s">
        <v>195</v>
      </c>
      <c r="B114" s="69">
        <v>541</v>
      </c>
      <c r="C114" s="69">
        <v>4649986.9700000007</v>
      </c>
    </row>
    <row r="115" spans="1:3">
      <c r="A115" s="68" t="s">
        <v>196</v>
      </c>
      <c r="B115" s="69">
        <v>558</v>
      </c>
      <c r="C115" s="69">
        <v>4163008.0900000003</v>
      </c>
    </row>
    <row r="116" spans="1:3">
      <c r="A116" s="68" t="s">
        <v>197</v>
      </c>
      <c r="B116" s="69">
        <v>513</v>
      </c>
      <c r="C116" s="69">
        <v>4402241.03</v>
      </c>
    </row>
    <row r="117" spans="1:3">
      <c r="A117" s="68" t="s">
        <v>198</v>
      </c>
      <c r="B117" s="69">
        <v>569</v>
      </c>
      <c r="C117" s="69">
        <v>4366884.92</v>
      </c>
    </row>
    <row r="118" spans="1:3">
      <c r="A118" s="68" t="s">
        <v>199</v>
      </c>
      <c r="B118" s="69">
        <v>604</v>
      </c>
      <c r="C118" s="69">
        <v>4632801.3599999994</v>
      </c>
    </row>
    <row r="119" spans="1:3">
      <c r="A119" s="68" t="s">
        <v>200</v>
      </c>
      <c r="B119" s="69">
        <v>418</v>
      </c>
      <c r="C119" s="69">
        <v>2817120.6499999994</v>
      </c>
    </row>
    <row r="120" spans="1:3">
      <c r="A120" s="68" t="s">
        <v>227</v>
      </c>
      <c r="B120" s="69">
        <v>472</v>
      </c>
      <c r="C120" s="69">
        <v>4050684.2300000004</v>
      </c>
    </row>
    <row r="121" spans="1:3">
      <c r="A121" s="68" t="s">
        <v>201</v>
      </c>
      <c r="B121" s="69">
        <v>518</v>
      </c>
      <c r="C121" s="69">
        <v>4616158.6900000004</v>
      </c>
    </row>
    <row r="122" spans="1:3">
      <c r="A122" s="68" t="s">
        <v>202</v>
      </c>
      <c r="B122" s="69">
        <v>550</v>
      </c>
      <c r="C122" s="69">
        <v>4168200.58</v>
      </c>
    </row>
    <row r="123" spans="1:3">
      <c r="A123" s="68" t="s">
        <v>203</v>
      </c>
      <c r="B123" s="69">
        <v>433</v>
      </c>
      <c r="C123" s="69">
        <v>3188145.35</v>
      </c>
    </row>
    <row r="124" spans="1:3">
      <c r="A124" s="68" t="s">
        <v>204</v>
      </c>
      <c r="B124" s="69">
        <v>575</v>
      </c>
      <c r="C124" s="69">
        <v>4472785.0199999996</v>
      </c>
    </row>
    <row r="125" spans="1:3">
      <c r="A125" s="68" t="s">
        <v>194</v>
      </c>
      <c r="B125" s="69">
        <v>627</v>
      </c>
      <c r="C125" s="69">
        <v>5087363.37</v>
      </c>
    </row>
    <row r="126" spans="1:3">
      <c r="A126" s="68" t="s">
        <v>195</v>
      </c>
      <c r="B126" s="69">
        <v>669</v>
      </c>
      <c r="C126" s="69">
        <v>4840531.79</v>
      </c>
    </row>
    <row r="127" spans="1:3">
      <c r="A127" s="68" t="s">
        <v>196</v>
      </c>
      <c r="B127" s="69">
        <v>599</v>
      </c>
      <c r="C127" s="69">
        <v>3921733.74</v>
      </c>
    </row>
    <row r="128" spans="1:3">
      <c r="A128" s="68" t="s">
        <v>197</v>
      </c>
      <c r="B128" s="69">
        <v>592</v>
      </c>
      <c r="C128" s="69">
        <v>4379660.87</v>
      </c>
    </row>
    <row r="129" spans="1:3">
      <c r="A129" s="68" t="s">
        <v>198</v>
      </c>
      <c r="B129" s="69">
        <v>679</v>
      </c>
      <c r="C129" s="69">
        <v>4751921.88</v>
      </c>
    </row>
    <row r="130" spans="1:3">
      <c r="A130" s="68" t="s">
        <v>199</v>
      </c>
      <c r="B130" s="69">
        <v>598</v>
      </c>
      <c r="C130" s="69">
        <v>4561397.5999999996</v>
      </c>
    </row>
    <row r="131" spans="1:3">
      <c r="A131" s="68" t="s">
        <v>200</v>
      </c>
      <c r="B131" s="69">
        <v>514</v>
      </c>
      <c r="C131" s="69">
        <v>3701216.5299999993</v>
      </c>
    </row>
    <row r="132" spans="1:3">
      <c r="A132" s="68" t="s">
        <v>228</v>
      </c>
      <c r="B132" s="69">
        <v>514</v>
      </c>
      <c r="C132" s="69">
        <v>4792073.377036687</v>
      </c>
    </row>
    <row r="133" spans="1:3">
      <c r="A133" s="68" t="s">
        <v>201</v>
      </c>
      <c r="B133" s="69">
        <v>559</v>
      </c>
      <c r="C133" s="69">
        <v>5108340.9838085473</v>
      </c>
    </row>
    <row r="134" spans="1:3">
      <c r="A134" s="68" t="s">
        <v>202</v>
      </c>
      <c r="B134" s="69">
        <v>673</v>
      </c>
      <c r="C134" s="69">
        <v>6499552.7221854907</v>
      </c>
    </row>
    <row r="135" spans="1:3">
      <c r="A135" s="68" t="s">
        <v>203</v>
      </c>
      <c r="B135" s="69">
        <v>537</v>
      </c>
      <c r="C135" s="69">
        <v>4831850.3136196472</v>
      </c>
    </row>
    <row r="136" spans="1:3">
      <c r="A136" s="68" t="s">
        <v>204</v>
      </c>
      <c r="B136" s="69">
        <v>640</v>
      </c>
      <c r="C136" s="69">
        <v>6231096.573229799</v>
      </c>
    </row>
    <row r="137" spans="1:3">
      <c r="A137" s="68" t="s">
        <v>194</v>
      </c>
      <c r="B137" s="69">
        <v>599</v>
      </c>
      <c r="C137" s="69">
        <v>5828663.4664258035</v>
      </c>
    </row>
    <row r="138" spans="1:3">
      <c r="A138" s="68" t="s">
        <v>195</v>
      </c>
      <c r="B138" s="69">
        <v>799</v>
      </c>
      <c r="C138" s="69">
        <v>7998316.9928248003</v>
      </c>
    </row>
    <row r="139" spans="1:3">
      <c r="A139" s="68" t="s">
        <v>196</v>
      </c>
      <c r="B139" s="69">
        <v>664</v>
      </c>
      <c r="C139" s="69">
        <v>6079232.2563837031</v>
      </c>
    </row>
    <row r="140" spans="1:3">
      <c r="A140" s="68" t="s">
        <v>197</v>
      </c>
      <c r="B140" s="69">
        <v>541</v>
      </c>
      <c r="C140" s="69">
        <v>5184243.4957307419</v>
      </c>
    </row>
    <row r="141" spans="1:3">
      <c r="A141" s="68" t="s">
        <v>198</v>
      </c>
      <c r="B141" s="69">
        <v>804</v>
      </c>
      <c r="C141" s="69">
        <v>8796534.2747134026</v>
      </c>
    </row>
    <row r="142" spans="1:3">
      <c r="A142" s="68" t="s">
        <v>199</v>
      </c>
      <c r="B142" s="69">
        <v>709</v>
      </c>
      <c r="C142" s="69">
        <v>8289131.4056983981</v>
      </c>
    </row>
    <row r="143" spans="1:3">
      <c r="A143" s="68" t="s">
        <v>200</v>
      </c>
      <c r="B143" s="69">
        <v>561</v>
      </c>
      <c r="C143" s="69">
        <v>6810240.8400000008</v>
      </c>
    </row>
    <row r="144" spans="1:3">
      <c r="A144" s="68" t="s">
        <v>229</v>
      </c>
      <c r="B144" s="69">
        <v>821</v>
      </c>
      <c r="C144" s="69">
        <v>9958226.9700000007</v>
      </c>
    </row>
    <row r="145" spans="1:3">
      <c r="A145" s="68" t="s">
        <v>201</v>
      </c>
      <c r="B145" s="69">
        <v>869</v>
      </c>
      <c r="C145" s="69">
        <v>12698705.970000001</v>
      </c>
    </row>
    <row r="146" spans="1:3">
      <c r="A146" s="68" t="s">
        <v>202</v>
      </c>
      <c r="B146" s="69">
        <v>1133</v>
      </c>
      <c r="C146" s="69">
        <v>15156810.700000001</v>
      </c>
    </row>
    <row r="147" spans="1:3">
      <c r="A147" s="68" t="s">
        <v>203</v>
      </c>
      <c r="B147" s="69">
        <v>537</v>
      </c>
      <c r="C147" s="69">
        <v>7568603.8399999989</v>
      </c>
    </row>
    <row r="148" spans="1:3">
      <c r="A148" s="68" t="s">
        <v>204</v>
      </c>
      <c r="B148" s="69">
        <v>684</v>
      </c>
      <c r="C148" s="69">
        <v>9765954.0199999996</v>
      </c>
    </row>
    <row r="149" spans="1:3">
      <c r="A149" s="68" t="s">
        <v>194</v>
      </c>
      <c r="B149" s="69">
        <v>1144</v>
      </c>
      <c r="C149" s="69">
        <v>16095851.589999998</v>
      </c>
    </row>
    <row r="150" spans="1:3">
      <c r="A150" s="68" t="s">
        <v>195</v>
      </c>
      <c r="B150" s="69">
        <v>1445</v>
      </c>
      <c r="C150" s="69">
        <v>20775079.730000004</v>
      </c>
    </row>
    <row r="151" spans="1:3">
      <c r="A151" s="68" t="s">
        <v>196</v>
      </c>
      <c r="B151" s="69">
        <v>1025</v>
      </c>
      <c r="C151" s="69">
        <v>14102521.059999999</v>
      </c>
    </row>
    <row r="152" spans="1:3">
      <c r="A152" s="68" t="s">
        <v>197</v>
      </c>
      <c r="B152" s="69">
        <v>1173</v>
      </c>
      <c r="C152" s="69">
        <v>17899710.440000001</v>
      </c>
    </row>
    <row r="153" spans="1:3">
      <c r="A153" s="68" t="s">
        <v>198</v>
      </c>
      <c r="B153" s="69">
        <v>1305</v>
      </c>
      <c r="C153" s="69">
        <v>18838614.829999998</v>
      </c>
    </row>
    <row r="154" spans="1:3">
      <c r="A154" s="68" t="s">
        <v>199</v>
      </c>
      <c r="B154" s="69">
        <v>1129</v>
      </c>
      <c r="C154" s="69">
        <v>17189516.27</v>
      </c>
    </row>
    <row r="155" spans="1:3">
      <c r="A155" s="68" t="s">
        <v>200</v>
      </c>
      <c r="B155" s="69">
        <v>1109</v>
      </c>
      <c r="C155" s="69">
        <v>18300318.940000001</v>
      </c>
    </row>
    <row r="156" spans="1:3">
      <c r="A156" s="68" t="s">
        <v>230</v>
      </c>
      <c r="B156" s="69">
        <v>1171</v>
      </c>
      <c r="C156" s="69">
        <v>18341168.699999999</v>
      </c>
    </row>
    <row r="157" spans="1:3">
      <c r="A157" s="68" t="s">
        <v>201</v>
      </c>
      <c r="B157" s="69">
        <v>1250</v>
      </c>
      <c r="C157" s="69">
        <v>19859129.219999999</v>
      </c>
    </row>
    <row r="158" spans="1:3">
      <c r="A158" s="68" t="s">
        <v>202</v>
      </c>
      <c r="B158" s="69">
        <v>1570</v>
      </c>
      <c r="C158" s="69">
        <v>26267535.73</v>
      </c>
    </row>
    <row r="159" spans="1:3">
      <c r="A159" s="68" t="s">
        <v>203</v>
      </c>
      <c r="B159" s="69">
        <v>1691</v>
      </c>
      <c r="C159" s="69">
        <v>23414458.23</v>
      </c>
    </row>
    <row r="160" spans="1:3">
      <c r="A160" s="68" t="s">
        <v>204</v>
      </c>
      <c r="B160" s="69">
        <v>1328</v>
      </c>
      <c r="C160" s="69">
        <v>18542225.02</v>
      </c>
    </row>
    <row r="161" spans="1:3">
      <c r="A161" s="68" t="s">
        <v>194</v>
      </c>
      <c r="B161" s="69">
        <v>1549</v>
      </c>
      <c r="C161" s="69">
        <v>22503050.450000003</v>
      </c>
    </row>
    <row r="162" spans="1:3">
      <c r="A162" s="68" t="s">
        <v>195</v>
      </c>
      <c r="B162" s="69">
        <v>1589</v>
      </c>
      <c r="C162" s="69">
        <v>24212893.439999998</v>
      </c>
    </row>
    <row r="163" spans="1:3">
      <c r="A163" s="68" t="s">
        <v>196</v>
      </c>
      <c r="B163" s="69">
        <v>1695</v>
      </c>
      <c r="C163" s="69">
        <v>25130790.850000001</v>
      </c>
    </row>
    <row r="164" spans="1:3">
      <c r="A164" s="68" t="s">
        <v>197</v>
      </c>
      <c r="B164" s="69">
        <v>1761</v>
      </c>
      <c r="C164" s="69">
        <v>29525162.550000001</v>
      </c>
    </row>
    <row r="165" spans="1:3">
      <c r="A165" s="68" t="s">
        <v>198</v>
      </c>
      <c r="B165" s="69">
        <v>1530</v>
      </c>
      <c r="C165" s="69">
        <v>22069863.159999996</v>
      </c>
    </row>
    <row r="166" spans="1:3">
      <c r="A166" s="68" t="s">
        <v>199</v>
      </c>
      <c r="B166" s="69">
        <v>1719</v>
      </c>
      <c r="C166" s="69">
        <v>26210145.649999999</v>
      </c>
    </row>
    <row r="167" spans="1:3">
      <c r="A167" s="68" t="s">
        <v>200</v>
      </c>
      <c r="B167" s="69">
        <v>1957</v>
      </c>
      <c r="C167" s="69">
        <v>31824982.870000001</v>
      </c>
    </row>
    <row r="168" spans="1:3">
      <c r="A168" s="68" t="s">
        <v>255</v>
      </c>
      <c r="B168" s="69">
        <v>1416</v>
      </c>
      <c r="C168" s="69">
        <v>24004451.520000003</v>
      </c>
    </row>
    <row r="169" spans="1:3">
      <c r="A169" s="68" t="s">
        <v>201</v>
      </c>
      <c r="B169" s="69">
        <v>1966</v>
      </c>
      <c r="C169" s="69">
        <v>39748361.879999995</v>
      </c>
    </row>
    <row r="170" spans="1:3">
      <c r="A170" s="68" t="s">
        <v>202</v>
      </c>
      <c r="B170" s="69">
        <v>2296</v>
      </c>
      <c r="C170" s="69">
        <v>38472560.289999999</v>
      </c>
    </row>
    <row r="171" spans="1:3">
      <c r="A171" s="68" t="s">
        <v>203</v>
      </c>
      <c r="B171" s="69">
        <v>1723</v>
      </c>
      <c r="C171" s="69">
        <v>27430948.899999999</v>
      </c>
    </row>
    <row r="172" spans="1:3">
      <c r="A172" s="68" t="s">
        <v>204</v>
      </c>
      <c r="B172" s="69">
        <v>1813</v>
      </c>
      <c r="C172" s="69">
        <v>25816500.02</v>
      </c>
    </row>
    <row r="173" spans="1:3">
      <c r="A173" s="68" t="s">
        <v>194</v>
      </c>
      <c r="B173" s="69">
        <v>1766</v>
      </c>
      <c r="C173" s="69">
        <v>26908715.700000003</v>
      </c>
    </row>
    <row r="174" spans="1:3">
      <c r="A174" s="68" t="s">
        <v>195</v>
      </c>
      <c r="B174" s="69">
        <v>2164</v>
      </c>
      <c r="C174" s="69">
        <v>37411379.879999995</v>
      </c>
    </row>
    <row r="175" spans="1:3">
      <c r="A175" s="68" t="s">
        <v>196</v>
      </c>
      <c r="B175" s="69">
        <v>2401</v>
      </c>
      <c r="C175" s="69">
        <v>42486208.840000004</v>
      </c>
    </row>
    <row r="176" spans="1:3">
      <c r="A176" s="68" t="s">
        <v>197</v>
      </c>
      <c r="B176" s="69">
        <v>2040</v>
      </c>
      <c r="C176" s="69">
        <v>34828440.399999999</v>
      </c>
    </row>
    <row r="177" spans="1:3">
      <c r="A177" s="68" t="s">
        <v>198</v>
      </c>
      <c r="B177" s="69">
        <v>2252</v>
      </c>
      <c r="C177" s="69">
        <v>34107434.210000001</v>
      </c>
    </row>
    <row r="178" spans="1:3">
      <c r="A178" s="68" t="s">
        <v>199</v>
      </c>
      <c r="B178" s="69">
        <v>2035</v>
      </c>
      <c r="C178" s="69">
        <v>37103389.360753238</v>
      </c>
    </row>
    <row r="179" spans="1:3">
      <c r="A179" s="68" t="s">
        <v>200</v>
      </c>
      <c r="B179" s="69">
        <v>1976</v>
      </c>
      <c r="C179" s="69">
        <v>39066383.486621507</v>
      </c>
    </row>
    <row r="180" spans="1:3">
      <c r="A180" s="68" t="s">
        <v>267</v>
      </c>
      <c r="B180" s="67">
        <v>2232</v>
      </c>
      <c r="C180" s="69">
        <v>39328317.45917289</v>
      </c>
    </row>
    <row r="181" spans="1:3">
      <c r="A181" s="68" t="s">
        <v>201</v>
      </c>
      <c r="B181" s="69">
        <v>3375</v>
      </c>
      <c r="C181" s="69">
        <v>55258982.974824548</v>
      </c>
    </row>
    <row r="182" spans="1:3">
      <c r="A182" s="68" t="s">
        <v>202</v>
      </c>
      <c r="B182" s="69">
        <v>4525</v>
      </c>
      <c r="C182" s="69">
        <v>66611128.899039939</v>
      </c>
    </row>
    <row r="183" spans="1:3">
      <c r="A183" s="68" t="s">
        <v>203</v>
      </c>
      <c r="B183" s="69">
        <v>3641</v>
      </c>
      <c r="C183" s="69">
        <v>57633652.555183068</v>
      </c>
    </row>
    <row r="184" spans="1:3">
      <c r="A184" s="68" t="s">
        <v>204</v>
      </c>
      <c r="B184" s="69">
        <v>3948</v>
      </c>
      <c r="C184" s="69">
        <v>60771056.447164036</v>
      </c>
    </row>
    <row r="185" spans="1:3">
      <c r="A185" s="68" t="s">
        <v>194</v>
      </c>
      <c r="B185" s="69">
        <v>4493</v>
      </c>
      <c r="C185" s="69">
        <v>67590158.542372644</v>
      </c>
    </row>
    <row r="186" spans="1:3">
      <c r="A186" s="68" t="s">
        <v>195</v>
      </c>
      <c r="B186" s="69">
        <v>6989</v>
      </c>
      <c r="C186" s="69">
        <v>93632307.853213787</v>
      </c>
    </row>
    <row r="187" spans="1:3">
      <c r="A187" s="68" t="s">
        <v>196</v>
      </c>
      <c r="B187" s="69">
        <v>8883</v>
      </c>
      <c r="C187" s="69">
        <v>121799368.12178658</v>
      </c>
    </row>
    <row r="188" spans="1:3">
      <c r="A188" s="68" t="s">
        <v>197</v>
      </c>
      <c r="B188" s="69">
        <v>6890</v>
      </c>
      <c r="C188" s="69">
        <v>101257738.96682537</v>
      </c>
    </row>
    <row r="189" spans="1:3">
      <c r="A189" s="68" t="s">
        <v>198</v>
      </c>
      <c r="B189" s="69">
        <v>5848</v>
      </c>
      <c r="C189" s="69">
        <v>93121154.281471416</v>
      </c>
    </row>
    <row r="190" spans="1:3">
      <c r="A190" s="68" t="s">
        <v>199</v>
      </c>
      <c r="B190" s="69">
        <v>5379</v>
      </c>
      <c r="C190" s="69">
        <v>87081662.595501885</v>
      </c>
    </row>
    <row r="191" spans="1:3">
      <c r="A191" s="68" t="s">
        <v>200</v>
      </c>
      <c r="B191" s="69">
        <v>4986</v>
      </c>
      <c r="C191" s="69">
        <v>87599354.909095123</v>
      </c>
    </row>
    <row r="192" spans="1:3">
      <c r="A192" s="68" t="s">
        <v>274</v>
      </c>
      <c r="B192" s="69">
        <v>5465</v>
      </c>
      <c r="C192" s="69">
        <v>93777696.691090226</v>
      </c>
    </row>
    <row r="193" spans="1:3">
      <c r="A193" s="68" t="s">
        <v>201</v>
      </c>
      <c r="B193" s="69">
        <v>6082</v>
      </c>
      <c r="C193" s="69">
        <v>108039420.06482591</v>
      </c>
    </row>
    <row r="194" spans="1:3">
      <c r="A194" s="68" t="s">
        <v>202</v>
      </c>
      <c r="B194" s="69">
        <v>5892</v>
      </c>
      <c r="C194" s="69">
        <v>105175617.49125642</v>
      </c>
    </row>
    <row r="195" spans="1:3">
      <c r="A195" s="68" t="s">
        <v>203</v>
      </c>
      <c r="B195" s="69">
        <v>6110</v>
      </c>
      <c r="C195" s="69">
        <v>109214654.61798279</v>
      </c>
    </row>
    <row r="196" spans="1:3">
      <c r="A196" s="68" t="s">
        <v>204</v>
      </c>
      <c r="B196" s="69">
        <v>4778</v>
      </c>
      <c r="C196" s="69">
        <v>86181449.376120761</v>
      </c>
    </row>
    <row r="197" spans="1:3">
      <c r="A197" s="68" t="s">
        <v>194</v>
      </c>
      <c r="B197" s="69">
        <v>4860</v>
      </c>
      <c r="C197" s="69">
        <v>83821236.072448805</v>
      </c>
    </row>
    <row r="198" spans="1:3">
      <c r="A198" s="68" t="s">
        <v>195</v>
      </c>
      <c r="B198" s="69">
        <v>5616</v>
      </c>
      <c r="C198" s="69">
        <v>106381593.48820624</v>
      </c>
    </row>
    <row r="199" spans="1:3">
      <c r="A199" s="68" t="s">
        <v>196</v>
      </c>
      <c r="B199" s="69">
        <v>5020</v>
      </c>
      <c r="C199" s="69">
        <v>90411699.534120455</v>
      </c>
    </row>
    <row r="200" spans="1:3">
      <c r="A200" s="68" t="s">
        <v>197</v>
      </c>
      <c r="B200" s="69">
        <v>4459</v>
      </c>
      <c r="C200" s="69">
        <v>74001499.662634999</v>
      </c>
    </row>
    <row r="201" spans="1:3">
      <c r="A201" s="68" t="s">
        <v>198</v>
      </c>
      <c r="B201" s="69">
        <v>5439</v>
      </c>
      <c r="C201" s="69">
        <v>103243186.82617283</v>
      </c>
    </row>
    <row r="202" spans="1:3">
      <c r="A202" s="68" t="s">
        <v>199</v>
      </c>
      <c r="B202" s="69">
        <v>4496</v>
      </c>
      <c r="C202" s="69">
        <v>87847599.152491078</v>
      </c>
    </row>
    <row r="203" spans="1:3">
      <c r="A203" s="68" t="s">
        <v>200</v>
      </c>
      <c r="B203" s="91">
        <f>AVERAGE(B200:B202)</f>
        <v>4798</v>
      </c>
      <c r="C203" s="91">
        <f>AVERAGE(C200:C202)</f>
        <v>88364095.213766292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  <ignoredErrors>
    <ignoredError sqref="B203:C20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A942-4F86-4771-AC0A-10AC5736B44B}">
  <dimension ref="A2:I202"/>
  <sheetViews>
    <sheetView tabSelected="1" topLeftCell="A2" workbookViewId="0">
      <pane ySplit="1" topLeftCell="A187" activePane="bottomLeft" state="frozen"/>
      <selection activeCell="A2" sqref="A2"/>
      <selection pane="bottomLeft" activeCell="I203" sqref="I203"/>
    </sheetView>
  </sheetViews>
  <sheetFormatPr defaultColWidth="11.54296875" defaultRowHeight="14.5"/>
  <cols>
    <col min="1" max="1" width="4.81640625" style="26" bestFit="1" customWidth="1"/>
    <col min="2" max="2" width="9.36328125" style="26" bestFit="1" customWidth="1"/>
    <col min="3" max="3" width="10.54296875" style="26" bestFit="1" customWidth="1"/>
    <col min="4" max="4" width="10.453125" style="26" bestFit="1" customWidth="1"/>
    <col min="5" max="5" width="10.08984375" style="26" bestFit="1" customWidth="1"/>
    <col min="6" max="6" width="12.7265625" style="26" bestFit="1" customWidth="1"/>
    <col min="7" max="7" width="12.36328125" style="26" bestFit="1" customWidth="1"/>
    <col min="8" max="8" width="10" style="26" bestFit="1" customWidth="1"/>
    <col min="9" max="9" width="11" style="26" bestFit="1" customWidth="1"/>
    <col min="10" max="16384" width="11.54296875" style="26"/>
  </cols>
  <sheetData>
    <row r="2" spans="1:9" ht="43.5">
      <c r="A2" s="45" t="s">
        <v>231</v>
      </c>
      <c r="B2" s="45" t="s">
        <v>232</v>
      </c>
      <c r="C2" s="45" t="s">
        <v>233</v>
      </c>
      <c r="D2" s="45" t="s">
        <v>234</v>
      </c>
      <c r="E2" s="45" t="s">
        <v>235</v>
      </c>
      <c r="F2" s="45" t="s">
        <v>236</v>
      </c>
      <c r="G2" s="45" t="s">
        <v>237</v>
      </c>
      <c r="H2" s="45" t="s">
        <v>273</v>
      </c>
      <c r="I2" s="45" t="s">
        <v>242</v>
      </c>
    </row>
    <row r="3" spans="1:9">
      <c r="A3" s="61">
        <v>2008</v>
      </c>
      <c r="B3" s="70">
        <v>10.053702246431465</v>
      </c>
      <c r="C3" s="62">
        <f>B3/10-1</f>
        <v>5.370224643146404E-3</v>
      </c>
      <c r="D3" s="63">
        <v>8.8190879E-2</v>
      </c>
      <c r="E3" s="63">
        <f>SUM($D$3:D3)</f>
        <v>8.8190879E-2</v>
      </c>
      <c r="F3" s="64">
        <v>0</v>
      </c>
      <c r="G3" s="63">
        <f>SUM($F$3:F3)</f>
        <v>0</v>
      </c>
      <c r="H3" s="63">
        <v>8.6447017350000016E-2</v>
      </c>
      <c r="I3" s="63">
        <f>H3+G3-E3</f>
        <v>-1.7438616499999837E-3</v>
      </c>
    </row>
    <row r="4" spans="1:9">
      <c r="A4" s="61"/>
      <c r="B4" s="70">
        <v>10.083740415567442</v>
      </c>
      <c r="C4" s="62">
        <f t="shared" ref="C4:C67" si="0">B4/10-1</f>
        <v>8.3740415567441495E-3</v>
      </c>
      <c r="D4" s="63">
        <v>0.10323853700000001</v>
      </c>
      <c r="E4" s="63">
        <f>SUM($D$3:D4)</f>
        <v>0.19142941600000002</v>
      </c>
      <c r="F4" s="64">
        <v>5.8100000000000003E-7</v>
      </c>
      <c r="G4" s="63">
        <f>SUM($F$3:F4)</f>
        <v>5.8100000000000003E-7</v>
      </c>
      <c r="H4" s="64">
        <v>0.18712016671999998</v>
      </c>
      <c r="I4" s="63">
        <f t="shared" ref="I4:I67" si="1">H4+G4-E4</f>
        <v>-4.3086682800000387E-3</v>
      </c>
    </row>
    <row r="5" spans="1:9">
      <c r="A5" s="61"/>
      <c r="B5" s="70">
        <v>10.218525580438437</v>
      </c>
      <c r="C5" s="62">
        <f t="shared" si="0"/>
        <v>2.1852558043843562E-2</v>
      </c>
      <c r="D5" s="63">
        <v>9.7608740999999999E-2</v>
      </c>
      <c r="E5" s="63">
        <f>SUM($D$3:D5)</f>
        <v>0.28903815700000002</v>
      </c>
      <c r="F5" s="64">
        <v>0</v>
      </c>
      <c r="G5" s="63">
        <f>SUM($F$3:F5)</f>
        <v>5.8100000000000003E-7</v>
      </c>
      <c r="H5" s="64">
        <v>0.28523343380999994</v>
      </c>
      <c r="I5" s="63">
        <f t="shared" si="1"/>
        <v>-3.8041421900000816E-3</v>
      </c>
    </row>
    <row r="6" spans="1:9">
      <c r="A6" s="61"/>
      <c r="B6" s="70">
        <v>10.305448318657717</v>
      </c>
      <c r="C6" s="62">
        <f t="shared" si="0"/>
        <v>3.0544831865771727E-2</v>
      </c>
      <c r="D6" s="63">
        <v>0.108776173</v>
      </c>
      <c r="E6" s="63">
        <f>SUM($D$3:D6)</f>
        <v>0.39781432999999999</v>
      </c>
      <c r="F6" s="64">
        <v>0</v>
      </c>
      <c r="G6" s="63">
        <f>SUM($F$3:F6)</f>
        <v>5.8100000000000003E-7</v>
      </c>
      <c r="H6" s="64">
        <v>0.39381046369999989</v>
      </c>
      <c r="I6" s="63">
        <f t="shared" si="1"/>
        <v>-4.0032853000001034E-3</v>
      </c>
    </row>
    <row r="7" spans="1:9">
      <c r="A7" s="61"/>
      <c r="B7" s="70">
        <v>10.350557392559242</v>
      </c>
      <c r="C7" s="62">
        <f t="shared" si="0"/>
        <v>3.5055739255924312E-2</v>
      </c>
      <c r="D7" s="63">
        <v>0.105397271</v>
      </c>
      <c r="E7" s="63">
        <f>SUM($D$3:D7)</f>
        <v>0.50321160099999995</v>
      </c>
      <c r="F7" s="64">
        <v>0</v>
      </c>
      <c r="G7" s="63">
        <f>SUM($F$3:F7)</f>
        <v>5.8100000000000003E-7</v>
      </c>
      <c r="H7" s="64">
        <v>0.49831216089999997</v>
      </c>
      <c r="I7" s="63">
        <f t="shared" si="1"/>
        <v>-4.8988590999999859E-3</v>
      </c>
    </row>
    <row r="8" spans="1:9">
      <c r="A8" s="61"/>
      <c r="B8" s="70">
        <v>10.328035431560689</v>
      </c>
      <c r="C8" s="62">
        <f t="shared" si="0"/>
        <v>3.2803543156068926E-2</v>
      </c>
      <c r="D8" s="63">
        <v>0.103855821</v>
      </c>
      <c r="E8" s="63">
        <f>SUM($D$3:D8)</f>
        <v>0.60706742199999997</v>
      </c>
      <c r="F8" s="64">
        <v>9.248999999999999E-8</v>
      </c>
      <c r="G8" s="63">
        <f>SUM($F$3:F8)</f>
        <v>6.7349000000000003E-7</v>
      </c>
      <c r="H8" s="64">
        <v>0.59845629216999974</v>
      </c>
      <c r="I8" s="63">
        <f t="shared" si="1"/>
        <v>-8.6104563400002387E-3</v>
      </c>
    </row>
    <row r="9" spans="1:9">
      <c r="A9" s="61"/>
      <c r="B9" s="70">
        <v>10.584586844604875</v>
      </c>
      <c r="C9" s="62">
        <f t="shared" si="0"/>
        <v>5.845868446048752E-2</v>
      </c>
      <c r="D9" s="63">
        <v>0.104265335</v>
      </c>
      <c r="E9" s="63">
        <f>SUM($D$3:D9)</f>
        <v>0.71133275699999998</v>
      </c>
      <c r="F9" s="64">
        <v>0</v>
      </c>
      <c r="G9" s="63">
        <f>SUM($F$3:F9)</f>
        <v>6.7349000000000003E-7</v>
      </c>
      <c r="H9" s="64">
        <v>0.7157202882899999</v>
      </c>
      <c r="I9" s="63">
        <f t="shared" si="1"/>
        <v>4.3882047799999047E-3</v>
      </c>
    </row>
    <row r="10" spans="1:9">
      <c r="A10" s="61"/>
      <c r="B10" s="70">
        <v>10.69621705731368</v>
      </c>
      <c r="C10" s="62">
        <f t="shared" si="0"/>
        <v>6.9621705731367944E-2</v>
      </c>
      <c r="D10" s="63">
        <v>0.110644885</v>
      </c>
      <c r="E10" s="63">
        <f>SUM($D$3:D10)</f>
        <v>0.82197764200000001</v>
      </c>
      <c r="F10" s="64">
        <v>0</v>
      </c>
      <c r="G10" s="63">
        <f>SUM($F$3:F10)</f>
        <v>6.7349000000000003E-7</v>
      </c>
      <c r="H10" s="64">
        <v>0.83189555268999971</v>
      </c>
      <c r="I10" s="63">
        <f t="shared" si="1"/>
        <v>9.9185841799996899E-3</v>
      </c>
    </row>
    <row r="11" spans="1:9">
      <c r="A11" s="61">
        <v>2009</v>
      </c>
      <c r="B11" s="70">
        <v>10.829355841191424</v>
      </c>
      <c r="C11" s="62">
        <f t="shared" si="0"/>
        <v>8.2935584119142369E-2</v>
      </c>
      <c r="D11" s="63">
        <v>0.10992921</v>
      </c>
      <c r="E11" s="63">
        <f>SUM($D$3:D11)</f>
        <v>0.93190685200000001</v>
      </c>
      <c r="F11" s="64">
        <v>0</v>
      </c>
      <c r="G11" s="63">
        <f>SUM($F$3:F11)</f>
        <v>6.7349000000000003E-7</v>
      </c>
      <c r="H11" s="64">
        <v>0.94960289620999994</v>
      </c>
      <c r="I11" s="63">
        <f t="shared" si="1"/>
        <v>1.769671769999992E-2</v>
      </c>
    </row>
    <row r="12" spans="1:9">
      <c r="A12" s="61"/>
      <c r="B12" s="70">
        <v>10.912159203062977</v>
      </c>
      <c r="C12" s="62">
        <f t="shared" si="0"/>
        <v>9.121592030629766E-2</v>
      </c>
      <c r="D12" s="63">
        <v>0.122704931</v>
      </c>
      <c r="E12" s="63">
        <f>SUM($D$3:D12)</f>
        <v>1.0546117829999999</v>
      </c>
      <c r="F12" s="64">
        <v>4.5614000000000001E-7</v>
      </c>
      <c r="G12" s="63">
        <f>SUM($F$3:F12)</f>
        <v>1.1296300000000001E-6</v>
      </c>
      <c r="H12" s="64">
        <v>1.07646172017</v>
      </c>
      <c r="I12" s="63">
        <f t="shared" si="1"/>
        <v>2.1851066800000041E-2</v>
      </c>
    </row>
    <row r="13" spans="1:9">
      <c r="A13" s="61"/>
      <c r="B13" s="70">
        <v>11.104559328039679</v>
      </c>
      <c r="C13" s="62">
        <f t="shared" si="0"/>
        <v>0.11045593280396782</v>
      </c>
      <c r="D13" s="63">
        <v>0.109054053</v>
      </c>
      <c r="E13" s="63">
        <f>SUM($D$3:D13)</f>
        <v>1.1636658359999998</v>
      </c>
      <c r="F13" s="64">
        <v>1.7144499999999999E-6</v>
      </c>
      <c r="G13" s="63">
        <f>SUM($F$3:F13)</f>
        <v>2.8440799999999999E-6</v>
      </c>
      <c r="H13" s="64">
        <v>1.2022112296</v>
      </c>
      <c r="I13" s="63">
        <f t="shared" si="1"/>
        <v>3.8548237680000152E-2</v>
      </c>
    </row>
    <row r="14" spans="1:9">
      <c r="A14" s="61"/>
      <c r="B14" s="70">
        <v>11.283689185936275</v>
      </c>
      <c r="C14" s="62">
        <f t="shared" si="0"/>
        <v>0.12836891859362742</v>
      </c>
      <c r="D14" s="63">
        <v>0.11131018500000001</v>
      </c>
      <c r="E14" s="63">
        <f>SUM($D$3:D14)</f>
        <v>1.2749760209999998</v>
      </c>
      <c r="F14" s="64">
        <v>3.0829000000000002E-7</v>
      </c>
      <c r="G14" s="63">
        <f>SUM($F$3:F14)</f>
        <v>3.1523700000000001E-6</v>
      </c>
      <c r="H14" s="64">
        <v>1.3306927423800001</v>
      </c>
      <c r="I14" s="63">
        <f t="shared" si="1"/>
        <v>5.5719873750000204E-2</v>
      </c>
    </row>
    <row r="15" spans="1:9">
      <c r="A15" s="61"/>
      <c r="B15" s="70">
        <v>11.251613601021848</v>
      </c>
      <c r="C15" s="62">
        <f t="shared" si="0"/>
        <v>0.12516136010218482</v>
      </c>
      <c r="D15" s="63">
        <v>0.112725406</v>
      </c>
      <c r="E15" s="63">
        <f>SUM($D$3:D15)</f>
        <v>1.3877014269999999</v>
      </c>
      <c r="F15" s="64">
        <v>0</v>
      </c>
      <c r="G15" s="63">
        <f>SUM($F$3:F15)</f>
        <v>3.1523700000000001E-6</v>
      </c>
      <c r="H15" s="64">
        <v>1.4372251240799996</v>
      </c>
      <c r="I15" s="63">
        <f t="shared" si="1"/>
        <v>4.9526849449999633E-2</v>
      </c>
    </row>
    <row r="16" spans="1:9">
      <c r="A16" s="61"/>
      <c r="B16" s="70">
        <v>11.4558922426178</v>
      </c>
      <c r="C16" s="62">
        <f t="shared" si="0"/>
        <v>0.14558922426178</v>
      </c>
      <c r="D16" s="63">
        <v>0.113017137</v>
      </c>
      <c r="E16" s="63">
        <f>SUM($D$3:D16)</f>
        <v>1.5007185639999998</v>
      </c>
      <c r="F16" s="64">
        <v>2.5621999999999998E-6</v>
      </c>
      <c r="G16" s="63">
        <f>SUM($F$3:F16)</f>
        <v>5.7145699999999999E-6</v>
      </c>
      <c r="H16" s="64">
        <v>1.57355478176</v>
      </c>
      <c r="I16" s="63">
        <f t="shared" si="1"/>
        <v>7.2841932330000247E-2</v>
      </c>
    </row>
    <row r="17" spans="1:9">
      <c r="A17" s="61"/>
      <c r="B17" s="70">
        <v>11.647374019371799</v>
      </c>
      <c r="C17" s="62">
        <f t="shared" si="0"/>
        <v>0.16473740193717989</v>
      </c>
      <c r="D17" s="63">
        <v>0.107657497</v>
      </c>
      <c r="E17" s="63">
        <f>SUM($D$3:D17)</f>
        <v>1.6083760609999997</v>
      </c>
      <c r="F17" s="64">
        <v>0</v>
      </c>
      <c r="G17" s="63">
        <f>SUM($F$3:F17)</f>
        <v>5.7145699999999999E-6</v>
      </c>
      <c r="H17" s="64">
        <v>1.7053155554200001</v>
      </c>
      <c r="I17" s="63">
        <f t="shared" si="1"/>
        <v>9.6945208990000475E-2</v>
      </c>
    </row>
    <row r="18" spans="1:9">
      <c r="A18" s="61"/>
      <c r="B18" s="70">
        <v>11.906282787449483</v>
      </c>
      <c r="C18" s="62">
        <f t="shared" si="0"/>
        <v>0.19062827874494825</v>
      </c>
      <c r="D18" s="63">
        <v>0.109299066</v>
      </c>
      <c r="E18" s="63">
        <f>SUM($D$3:D18)</f>
        <v>1.7176751269999997</v>
      </c>
      <c r="F18" s="64">
        <v>1.66395E-6</v>
      </c>
      <c r="G18" s="63">
        <f>SUM($F$3:F18)</f>
        <v>7.3785200000000003E-6</v>
      </c>
      <c r="H18" s="64">
        <v>1.8505105340399997</v>
      </c>
      <c r="I18" s="63">
        <f t="shared" si="1"/>
        <v>0.13284278556000007</v>
      </c>
    </row>
    <row r="19" spans="1:9">
      <c r="A19" s="61"/>
      <c r="B19" s="70">
        <v>12.151954263303947</v>
      </c>
      <c r="C19" s="62">
        <f t="shared" si="0"/>
        <v>0.21519542633039479</v>
      </c>
      <c r="D19" s="63">
        <v>0.10942279000000001</v>
      </c>
      <c r="E19" s="63">
        <f>SUM($D$3:D19)</f>
        <v>1.8270979169999997</v>
      </c>
      <c r="F19" s="64">
        <v>2.4714199999999999E-6</v>
      </c>
      <c r="G19" s="63">
        <f>SUM($F$3:F19)</f>
        <v>9.8499399999999998E-6</v>
      </c>
      <c r="H19" s="64">
        <v>1.9958617039400002</v>
      </c>
      <c r="I19" s="63">
        <f t="shared" si="1"/>
        <v>0.16877363688000058</v>
      </c>
    </row>
    <row r="20" spans="1:9">
      <c r="A20" s="61"/>
      <c r="B20" s="70">
        <v>12.258298585544619</v>
      </c>
      <c r="C20" s="62">
        <f t="shared" si="0"/>
        <v>0.2258298585544618</v>
      </c>
      <c r="D20" s="63">
        <v>0.105648239</v>
      </c>
      <c r="E20" s="63">
        <f>SUM($D$3:D20)</f>
        <v>1.9327461559999997</v>
      </c>
      <c r="F20" s="64">
        <v>1.354139E-5</v>
      </c>
      <c r="G20" s="63">
        <f>SUM($F$3:F20)</f>
        <v>2.339133E-5</v>
      </c>
      <c r="H20" s="64">
        <v>2.1165798104800002</v>
      </c>
      <c r="I20" s="63">
        <f t="shared" si="1"/>
        <v>0.18385704581000062</v>
      </c>
    </row>
    <row r="21" spans="1:9">
      <c r="A21" s="61"/>
      <c r="B21" s="70">
        <v>12.434047292839697</v>
      </c>
      <c r="C21" s="62">
        <f t="shared" si="0"/>
        <v>0.24340472928396961</v>
      </c>
      <c r="D21" s="63">
        <v>0.107002229</v>
      </c>
      <c r="E21" s="63">
        <f>SUM($D$3:D21)</f>
        <v>2.0397483849999998</v>
      </c>
      <c r="F21" s="64">
        <v>8.2263999999999997E-6</v>
      </c>
      <c r="G21" s="63">
        <f>SUM($F$3:F21)</f>
        <v>3.1617730000000003E-5</v>
      </c>
      <c r="H21" s="64">
        <v>2.2513984652099999</v>
      </c>
      <c r="I21" s="63">
        <f t="shared" si="1"/>
        <v>0.21168169794000002</v>
      </c>
    </row>
    <row r="22" spans="1:9">
      <c r="A22" s="61"/>
      <c r="B22" s="70">
        <v>12.589041006554027</v>
      </c>
      <c r="C22" s="62">
        <f t="shared" si="0"/>
        <v>0.2589041006554027</v>
      </c>
      <c r="D22" s="63">
        <v>0.10715364199999999</v>
      </c>
      <c r="E22" s="63">
        <f>SUM($D$3:D22)</f>
        <v>2.1469020269999999</v>
      </c>
      <c r="F22" s="64">
        <v>1.504693E-5</v>
      </c>
      <c r="G22" s="63">
        <f>SUM($F$3:F22)</f>
        <v>4.6664660000000005E-5</v>
      </c>
      <c r="H22" s="64">
        <v>2.3843853985000001</v>
      </c>
      <c r="I22" s="63">
        <f t="shared" si="1"/>
        <v>0.23753003616000035</v>
      </c>
    </row>
    <row r="23" spans="1:9">
      <c r="A23" s="61">
        <v>2010</v>
      </c>
      <c r="B23" s="70">
        <v>12.858846830976425</v>
      </c>
      <c r="C23" s="62">
        <f t="shared" si="0"/>
        <v>0.28588468309764248</v>
      </c>
      <c r="D23" s="63">
        <v>0.104800825</v>
      </c>
      <c r="E23" s="63">
        <f>SUM($D$3:D23)</f>
        <v>2.2517028519999998</v>
      </c>
      <c r="F23" s="64">
        <v>3.1784400000000002E-6</v>
      </c>
      <c r="G23" s="63">
        <f>SUM($F$3:F23)</f>
        <v>4.9843100000000004E-5</v>
      </c>
      <c r="H23" s="64">
        <v>2.5376763744499993</v>
      </c>
      <c r="I23" s="63">
        <f t="shared" si="1"/>
        <v>0.2860233655499993</v>
      </c>
    </row>
    <row r="24" spans="1:9">
      <c r="A24" s="61"/>
      <c r="B24" s="70">
        <v>13.261426195998601</v>
      </c>
      <c r="C24" s="62">
        <f t="shared" si="0"/>
        <v>0.32614261959986002</v>
      </c>
      <c r="D24" s="63">
        <v>0.11216991599999999</v>
      </c>
      <c r="E24" s="63">
        <f>SUM($D$3:D24)</f>
        <v>2.3638727679999998</v>
      </c>
      <c r="F24" s="64">
        <v>5.2276000000000006E-6</v>
      </c>
      <c r="G24" s="63">
        <f>SUM($F$3:F24)</f>
        <v>5.5070700000000008E-5</v>
      </c>
      <c r="H24" s="64">
        <v>2.7258484053999994</v>
      </c>
      <c r="I24" s="63">
        <f t="shared" si="1"/>
        <v>0.36203070809999982</v>
      </c>
    </row>
    <row r="25" spans="1:9">
      <c r="A25" s="61"/>
      <c r="B25" s="70">
        <v>13.786912961722559</v>
      </c>
      <c r="C25" s="62">
        <f t="shared" si="0"/>
        <v>0.37869129617225594</v>
      </c>
      <c r="D25" s="63">
        <v>0.13528224699999999</v>
      </c>
      <c r="E25" s="63">
        <f>SUM($D$3:D25)</f>
        <v>2.4991550149999999</v>
      </c>
      <c r="F25" s="64">
        <v>1.0976949999999998E-5</v>
      </c>
      <c r="G25" s="63">
        <f>SUM($F$3:F25)</f>
        <v>6.6047650000000005E-5</v>
      </c>
      <c r="H25" s="64">
        <v>2.9671819772699997</v>
      </c>
      <c r="I25" s="63">
        <f t="shared" si="1"/>
        <v>0.46809300991999958</v>
      </c>
    </row>
    <row r="26" spans="1:9">
      <c r="A26" s="61"/>
      <c r="B26" s="70">
        <v>14.0057895656177</v>
      </c>
      <c r="C26" s="62">
        <f t="shared" si="0"/>
        <v>0.40057895656177012</v>
      </c>
      <c r="D26" s="63">
        <v>0.13431580000000001</v>
      </c>
      <c r="E26" s="63">
        <f>SUM($D$3:D26)</f>
        <v>2.6334708149999999</v>
      </c>
      <c r="F26" s="64">
        <v>4.9625729999999983E-5</v>
      </c>
      <c r="G26" s="63">
        <f>SUM($F$3:F26)</f>
        <v>1.1567337999999999E-4</v>
      </c>
      <c r="H26" s="64">
        <v>3.1445386808899993</v>
      </c>
      <c r="I26" s="63">
        <f t="shared" si="1"/>
        <v>0.51118353926999927</v>
      </c>
    </row>
    <row r="27" spans="1:9">
      <c r="A27" s="61"/>
      <c r="B27" s="70">
        <v>13.792687220231892</v>
      </c>
      <c r="C27" s="62">
        <f t="shared" si="0"/>
        <v>0.37926872202318918</v>
      </c>
      <c r="D27" s="63">
        <v>0.14276066600000001</v>
      </c>
      <c r="E27" s="63">
        <f>SUM($D$3:D27)</f>
        <v>2.7762314809999999</v>
      </c>
      <c r="F27" s="64">
        <v>4.8844330000000011E-5</v>
      </c>
      <c r="G27" s="63">
        <f>SUM($F$3:F27)</f>
        <v>1.6451770999999999E-4</v>
      </c>
      <c r="H27" s="64">
        <v>3.2363299265700003</v>
      </c>
      <c r="I27" s="63">
        <f t="shared" si="1"/>
        <v>0.46026296328000038</v>
      </c>
    </row>
    <row r="28" spans="1:9">
      <c r="A28" s="61"/>
      <c r="B28" s="70">
        <v>13.832020351146859</v>
      </c>
      <c r="C28" s="62">
        <f t="shared" si="0"/>
        <v>0.38320203511468587</v>
      </c>
      <c r="D28" s="63">
        <v>0.13776550999999998</v>
      </c>
      <c r="E28" s="63">
        <f>SUM($D$3:D28)</f>
        <v>2.9139969909999999</v>
      </c>
      <c r="F28" s="64">
        <v>4.1953570000000002E-5</v>
      </c>
      <c r="G28" s="63">
        <f>SUM($F$3:F28)</f>
        <v>2.0647128E-4</v>
      </c>
      <c r="H28" s="64">
        <v>3.3793930936500005</v>
      </c>
      <c r="I28" s="63">
        <f t="shared" si="1"/>
        <v>0.46560257393000049</v>
      </c>
    </row>
    <row r="29" spans="1:9">
      <c r="A29" s="61"/>
      <c r="B29" s="70">
        <v>14.009879017595875</v>
      </c>
      <c r="C29" s="62">
        <f t="shared" si="0"/>
        <v>0.40098790175958743</v>
      </c>
      <c r="D29" s="63">
        <v>0.136395077</v>
      </c>
      <c r="E29" s="63">
        <f>SUM($D$3:D29)</f>
        <v>3.0503920679999998</v>
      </c>
      <c r="F29" s="64">
        <v>3.892601E-5</v>
      </c>
      <c r="G29" s="63">
        <f>SUM($F$3:F29)</f>
        <v>2.4539728999999999E-4</v>
      </c>
      <c r="H29" s="64">
        <v>3.5568305159700007</v>
      </c>
      <c r="I29" s="63">
        <f t="shared" si="1"/>
        <v>0.50668384526000088</v>
      </c>
    </row>
    <row r="30" spans="1:9">
      <c r="A30" s="61"/>
      <c r="B30" s="70">
        <v>14.083941073375012</v>
      </c>
      <c r="C30" s="62">
        <f t="shared" si="0"/>
        <v>0.40839410733750126</v>
      </c>
      <c r="D30" s="63">
        <v>0.13559422200000004</v>
      </c>
      <c r="E30" s="63">
        <f>SUM($D$3:D30)</f>
        <v>3.1859862899999998</v>
      </c>
      <c r="F30" s="64">
        <v>3.9796700000000005E-5</v>
      </c>
      <c r="G30" s="63">
        <f>SUM($F$3:F30)</f>
        <v>2.8519398999999999E-4</v>
      </c>
      <c r="H30" s="64">
        <v>3.7076066822600007</v>
      </c>
      <c r="I30" s="63">
        <f t="shared" si="1"/>
        <v>0.52190558625000083</v>
      </c>
    </row>
    <row r="31" spans="1:9">
      <c r="A31" s="61"/>
      <c r="B31" s="70">
        <v>14.26584926888539</v>
      </c>
      <c r="C31" s="62">
        <f t="shared" si="0"/>
        <v>0.42658492688853888</v>
      </c>
      <c r="D31" s="63">
        <v>0.13183304200000001</v>
      </c>
      <c r="E31" s="63">
        <f>SUM($D$3:D31)</f>
        <v>3.317819332</v>
      </c>
      <c r="F31" s="64">
        <v>4.3441480000000013E-5</v>
      </c>
      <c r="G31" s="63">
        <f>SUM($F$3:F31)</f>
        <v>3.2863546999999999E-4</v>
      </c>
      <c r="H31" s="64">
        <v>3.8845511032999998</v>
      </c>
      <c r="I31" s="63">
        <f t="shared" si="1"/>
        <v>0.56706040676999958</v>
      </c>
    </row>
    <row r="32" spans="1:9">
      <c r="A32" s="61"/>
      <c r="B32" s="70">
        <v>14.334277824714398</v>
      </c>
      <c r="C32" s="62">
        <f t="shared" si="0"/>
        <v>0.43342778247143987</v>
      </c>
      <c r="D32" s="63">
        <v>0.13035138700000001</v>
      </c>
      <c r="E32" s="63">
        <f>SUM($D$3:D32)</f>
        <v>3.4481707190000002</v>
      </c>
      <c r="F32" s="64">
        <v>1.9337149999999998E-5</v>
      </c>
      <c r="G32" s="63">
        <f>SUM($F$3:F32)</f>
        <v>3.4797262000000001E-4</v>
      </c>
      <c r="H32" s="64">
        <v>4.0307351680099996</v>
      </c>
      <c r="I32" s="63">
        <f t="shared" si="1"/>
        <v>0.58291242162999968</v>
      </c>
    </row>
    <row r="33" spans="1:9">
      <c r="A33" s="61"/>
      <c r="B33" s="70">
        <v>14.316390707094515</v>
      </c>
      <c r="C33" s="62">
        <f t="shared" si="0"/>
        <v>0.43163907070945151</v>
      </c>
      <c r="D33" s="63">
        <v>0.130354</v>
      </c>
      <c r="E33" s="63">
        <f>SUM($D$3:D33)</f>
        <v>3.5785247190000002</v>
      </c>
      <c r="F33" s="64">
        <v>5.7424539999999995E-5</v>
      </c>
      <c r="G33" s="63">
        <f>SUM($F$3:F33)</f>
        <v>4.0539716000000001E-4</v>
      </c>
      <c r="H33" s="64">
        <v>4.1523673476400003</v>
      </c>
      <c r="I33" s="63">
        <f t="shared" si="1"/>
        <v>0.57424802579999978</v>
      </c>
    </row>
    <row r="34" spans="1:9">
      <c r="A34" s="61"/>
      <c r="B34" s="70">
        <v>14.489565968324916</v>
      </c>
      <c r="C34" s="62">
        <f t="shared" si="0"/>
        <v>0.44895659683249156</v>
      </c>
      <c r="D34" s="63">
        <v>0.13239473199999999</v>
      </c>
      <c r="E34" s="63">
        <f>SUM($D$3:D34)</f>
        <v>3.7109194510000001</v>
      </c>
      <c r="F34" s="64">
        <v>4.7063419999999995E-5</v>
      </c>
      <c r="G34" s="63">
        <f>SUM($F$3:F34)</f>
        <v>4.5246057999999997E-4</v>
      </c>
      <c r="H34" s="64">
        <v>4.33191074406</v>
      </c>
      <c r="I34" s="63">
        <f t="shared" si="1"/>
        <v>0.62144375363999993</v>
      </c>
    </row>
    <row r="35" spans="1:9">
      <c r="A35" s="61">
        <v>2011</v>
      </c>
      <c r="B35" s="70">
        <v>14.622192941648757</v>
      </c>
      <c r="C35" s="62">
        <f t="shared" si="0"/>
        <v>0.46221929416487573</v>
      </c>
      <c r="D35" s="63">
        <v>0.13400421900000001</v>
      </c>
      <c r="E35" s="63">
        <f>SUM($D$3:D35)</f>
        <v>3.84492367</v>
      </c>
      <c r="F35" s="64">
        <v>4.3772020000000002E-5</v>
      </c>
      <c r="G35" s="63">
        <f>SUM($F$3:F35)</f>
        <v>4.9623259999999998E-4</v>
      </c>
      <c r="H35" s="64">
        <v>4.5019871615899998</v>
      </c>
      <c r="I35" s="63">
        <f t="shared" si="1"/>
        <v>0.65755972418999953</v>
      </c>
    </row>
    <row r="36" spans="1:9">
      <c r="A36" s="61"/>
      <c r="B36" s="70">
        <v>14.74735996043745</v>
      </c>
      <c r="C36" s="62">
        <f t="shared" si="0"/>
        <v>0.47473599604374495</v>
      </c>
      <c r="D36" s="63">
        <v>0.144875212</v>
      </c>
      <c r="E36" s="63">
        <f>SUM($D$3:D36)</f>
        <v>3.9897988820000001</v>
      </c>
      <c r="F36" s="64">
        <v>5.3609380000000007E-5</v>
      </c>
      <c r="G36" s="63">
        <f>SUM($F$3:F36)</f>
        <v>5.4984198000000001E-4</v>
      </c>
      <c r="H36" s="64">
        <v>4.6828829525799991</v>
      </c>
      <c r="I36" s="63">
        <f t="shared" si="1"/>
        <v>0.69363391255999884</v>
      </c>
    </row>
    <row r="37" spans="1:9">
      <c r="A37" s="61"/>
      <c r="B37" s="70">
        <v>14.901630131492732</v>
      </c>
      <c r="C37" s="62">
        <f t="shared" si="0"/>
        <v>0.49016301314927313</v>
      </c>
      <c r="D37" s="63">
        <v>0.15479806199999999</v>
      </c>
      <c r="E37" s="63">
        <f>SUM($D$3:D37)</f>
        <v>4.1445969439999999</v>
      </c>
      <c r="F37" s="64">
        <v>5.0594690000000005E-5</v>
      </c>
      <c r="G37" s="63">
        <f>SUM($F$3:F37)</f>
        <v>6.0043667000000002E-4</v>
      </c>
      <c r="H37" s="64">
        <v>4.8846462282600003</v>
      </c>
      <c r="I37" s="63">
        <f t="shared" si="1"/>
        <v>0.74064972093000048</v>
      </c>
    </row>
    <row r="38" spans="1:9">
      <c r="A38" s="61"/>
      <c r="B38" s="70">
        <v>14.963246071432581</v>
      </c>
      <c r="C38" s="62">
        <f t="shared" si="0"/>
        <v>0.4963246071432581</v>
      </c>
      <c r="D38" s="63">
        <v>0.157921752</v>
      </c>
      <c r="E38" s="63">
        <f>SUM($D$3:D38)</f>
        <v>4.3025186959999999</v>
      </c>
      <c r="F38" s="64">
        <v>3.1956700000000005E-5</v>
      </c>
      <c r="G38" s="63">
        <f>SUM($F$3:F38)</f>
        <v>6.3239337000000001E-4</v>
      </c>
      <c r="H38" s="64">
        <v>5.0593370255699996</v>
      </c>
      <c r="I38" s="63">
        <f t="shared" si="1"/>
        <v>0.75745072293999982</v>
      </c>
    </row>
    <row r="39" spans="1:9">
      <c r="A39" s="61"/>
      <c r="B39" s="70">
        <v>14.851485621220165</v>
      </c>
      <c r="C39" s="62">
        <f t="shared" si="0"/>
        <v>0.48514856212201662</v>
      </c>
      <c r="D39" s="63">
        <v>0.16681945500000001</v>
      </c>
      <c r="E39" s="63">
        <f>SUM($D$3:D39)</f>
        <v>4.4693381509999996</v>
      </c>
      <c r="F39" s="64">
        <v>7.4815889999999989E-5</v>
      </c>
      <c r="G39" s="63">
        <f>SUM($F$3:F39)</f>
        <v>7.0720926000000003E-4</v>
      </c>
      <c r="H39" s="64">
        <v>5.1847356187900004</v>
      </c>
      <c r="I39" s="63">
        <f t="shared" si="1"/>
        <v>0.71610467705000058</v>
      </c>
    </row>
    <row r="40" spans="1:9">
      <c r="A40" s="61"/>
      <c r="B40" s="70">
        <v>14.922919389776755</v>
      </c>
      <c r="C40" s="62">
        <f t="shared" si="0"/>
        <v>0.49229193897767543</v>
      </c>
      <c r="D40" s="63">
        <v>0.16801934499999999</v>
      </c>
      <c r="E40" s="63">
        <f>SUM($D$3:D40)</f>
        <v>4.6373574959999999</v>
      </c>
      <c r="F40" s="64">
        <v>8.3853729999999995E-5</v>
      </c>
      <c r="G40" s="63">
        <f>SUM($F$3:F40)</f>
        <v>7.9106298999999998E-4</v>
      </c>
      <c r="H40" s="64">
        <v>5.3738448071800002</v>
      </c>
      <c r="I40" s="63">
        <f t="shared" si="1"/>
        <v>0.73727837417000064</v>
      </c>
    </row>
    <row r="41" spans="1:9">
      <c r="A41" s="61"/>
      <c r="B41" s="70">
        <v>14.950476869630284</v>
      </c>
      <c r="C41" s="62">
        <f t="shared" si="0"/>
        <v>0.49504768696302848</v>
      </c>
      <c r="D41" s="63">
        <v>0.169904317</v>
      </c>
      <c r="E41" s="63">
        <f>SUM($D$3:D41)</f>
        <v>4.8072618130000002</v>
      </c>
      <c r="F41" s="64">
        <v>1.1437725000000001E-4</v>
      </c>
      <c r="G41" s="63">
        <f>SUM($F$3:F41)</f>
        <v>9.0544023999999999E-4</v>
      </c>
      <c r="H41" s="64">
        <v>5.5504888387299998</v>
      </c>
      <c r="I41" s="63">
        <f t="shared" si="1"/>
        <v>0.74413246596999993</v>
      </c>
    </row>
    <row r="42" spans="1:9">
      <c r="A42" s="61"/>
      <c r="B42" s="70">
        <v>14.786058005899438</v>
      </c>
      <c r="C42" s="62">
        <f t="shared" si="0"/>
        <v>0.47860580058994384</v>
      </c>
      <c r="D42" s="63">
        <v>0.18359990800000001</v>
      </c>
      <c r="E42" s="63">
        <f>SUM($D$3:D42)</f>
        <v>4.9908617209999999</v>
      </c>
      <c r="F42" s="64">
        <v>9.885324E-5</v>
      </c>
      <c r="G42" s="63">
        <f>SUM($F$3:F42)</f>
        <v>1.0042934800000001E-3</v>
      </c>
      <c r="H42" s="64">
        <v>5.670349196420001</v>
      </c>
      <c r="I42" s="63">
        <f t="shared" si="1"/>
        <v>0.6804917689000014</v>
      </c>
    </row>
    <row r="43" spans="1:9">
      <c r="A43" s="61"/>
      <c r="B43" s="70">
        <v>14.677092817444983</v>
      </c>
      <c r="C43" s="62">
        <f t="shared" si="0"/>
        <v>0.46770928174449833</v>
      </c>
      <c r="D43" s="63">
        <v>0.17444760400000001</v>
      </c>
      <c r="E43" s="63">
        <f>SUM($D$3:D43)</f>
        <v>5.165309325</v>
      </c>
      <c r="F43" s="64">
        <v>6.6166859999999996E-5</v>
      </c>
      <c r="G43" s="63">
        <f>SUM($F$3:F43)</f>
        <v>1.07046034E-3</v>
      </c>
      <c r="H43" s="64">
        <v>5.7995289741400002</v>
      </c>
      <c r="I43" s="63">
        <f t="shared" si="1"/>
        <v>0.63529010948000053</v>
      </c>
    </row>
    <row r="44" spans="1:9">
      <c r="A44" s="61"/>
      <c r="B44" s="70">
        <v>14.843229720194669</v>
      </c>
      <c r="C44" s="62">
        <f t="shared" si="0"/>
        <v>0.48432297201946684</v>
      </c>
      <c r="D44" s="63">
        <v>0.174120419</v>
      </c>
      <c r="E44" s="63">
        <f>SUM($D$3:D44)</f>
        <v>5.3394297440000003</v>
      </c>
      <c r="F44" s="64">
        <v>5.3689479999999993E-5</v>
      </c>
      <c r="G44" s="63">
        <f>SUM($F$3:F44)</f>
        <v>1.12414982E-3</v>
      </c>
      <c r="H44" s="64">
        <v>6.03558402106</v>
      </c>
      <c r="I44" s="63">
        <f t="shared" si="1"/>
        <v>0.69727842687999964</v>
      </c>
    </row>
    <row r="45" spans="1:9">
      <c r="A45" s="61"/>
      <c r="B45" s="70">
        <v>14.845012559448781</v>
      </c>
      <c r="C45" s="62">
        <f t="shared" si="0"/>
        <v>0.48450125594487803</v>
      </c>
      <c r="D45" s="63">
        <v>0.17412042599999999</v>
      </c>
      <c r="E45" s="63">
        <f>SUM($D$3:D45)</f>
        <v>5.5135501700000003</v>
      </c>
      <c r="F45" s="64">
        <v>7.1416569999999994E-5</v>
      </c>
      <c r="G45" s="63">
        <f>SUM($F$3:F45)</f>
        <v>1.1955663900000001E-3</v>
      </c>
      <c r="H45" s="64">
        <v>6.2068012528100009</v>
      </c>
      <c r="I45" s="63">
        <f t="shared" si="1"/>
        <v>0.69444664920000054</v>
      </c>
    </row>
    <row r="46" spans="1:9">
      <c r="A46" s="61"/>
      <c r="B46" s="70">
        <v>14.93833868103984</v>
      </c>
      <c r="C46" s="62">
        <f t="shared" si="0"/>
        <v>0.493833868103984</v>
      </c>
      <c r="D46" s="63">
        <v>0.17353154700000004</v>
      </c>
      <c r="E46" s="63">
        <f>SUM($D$3:D46)</f>
        <v>5.6870817169999999</v>
      </c>
      <c r="F46" s="64">
        <v>5.2982600000000003E-5</v>
      </c>
      <c r="G46" s="63">
        <f>SUM($F$3:F46)</f>
        <v>1.2485489900000001E-3</v>
      </c>
      <c r="H46" s="64">
        <v>6.4163610733700009</v>
      </c>
      <c r="I46" s="63">
        <f t="shared" si="1"/>
        <v>0.73052790536000067</v>
      </c>
    </row>
    <row r="47" spans="1:9">
      <c r="A47" s="61">
        <v>2012</v>
      </c>
      <c r="B47" s="70">
        <v>15.23831089299056</v>
      </c>
      <c r="C47" s="62">
        <f t="shared" si="0"/>
        <v>0.52383108929905609</v>
      </c>
      <c r="D47" s="63">
        <v>0.17694283499999999</v>
      </c>
      <c r="E47" s="63">
        <f>SUM($D$3:D47)</f>
        <v>5.8640245520000001</v>
      </c>
      <c r="F47" s="64">
        <v>5.648787999999999E-5</v>
      </c>
      <c r="G47" s="63">
        <f>SUM($F$3:F47)</f>
        <v>1.3050368700000001E-3</v>
      </c>
      <c r="H47" s="64">
        <v>6.7190554751799993</v>
      </c>
      <c r="I47" s="63">
        <f t="shared" si="1"/>
        <v>0.85633596004999912</v>
      </c>
    </row>
    <row r="48" spans="1:9">
      <c r="A48" s="61"/>
      <c r="B48" s="70">
        <v>15.465437566719348</v>
      </c>
      <c r="C48" s="62">
        <f t="shared" si="0"/>
        <v>0.54654375667193489</v>
      </c>
      <c r="D48" s="63">
        <v>0.19104156799999999</v>
      </c>
      <c r="E48" s="63">
        <f>SUM($D$3:D48)</f>
        <v>6.0550661200000002</v>
      </c>
      <c r="F48" s="64">
        <v>7.3221650000000014E-5</v>
      </c>
      <c r="G48" s="63">
        <f>SUM($F$3:F48)</f>
        <v>1.3782585200000001E-3</v>
      </c>
      <c r="H48" s="64">
        <v>7.0067303666500003</v>
      </c>
      <c r="I48" s="63">
        <f t="shared" si="1"/>
        <v>0.95304250517</v>
      </c>
    </row>
    <row r="49" spans="1:9">
      <c r="A49" s="61"/>
      <c r="B49" s="70">
        <v>15.597681404472567</v>
      </c>
      <c r="C49" s="62">
        <f t="shared" si="0"/>
        <v>0.55976814044725676</v>
      </c>
      <c r="D49" s="63">
        <v>0.200908952</v>
      </c>
      <c r="E49" s="63">
        <f>SUM($D$3:D49)</f>
        <v>6.255975072</v>
      </c>
      <c r="F49" s="64">
        <v>1.1306378E-4</v>
      </c>
      <c r="G49" s="63">
        <f>SUM($F$3:F49)</f>
        <v>1.4913223000000001E-3</v>
      </c>
      <c r="H49" s="64">
        <v>7.2639614005100004</v>
      </c>
      <c r="I49" s="63">
        <f t="shared" si="1"/>
        <v>1.0094776508100001</v>
      </c>
    </row>
    <row r="50" spans="1:9">
      <c r="A50" s="61"/>
      <c r="B50" s="70">
        <v>15.681720763229707</v>
      </c>
      <c r="C50" s="62">
        <f t="shared" si="0"/>
        <v>0.56817207632297073</v>
      </c>
      <c r="D50" s="63">
        <v>0.20248239100000001</v>
      </c>
      <c r="E50" s="63">
        <f>SUM($D$3:D50)</f>
        <v>6.4584574630000002</v>
      </c>
      <c r="F50" s="64">
        <v>8.3744280000000009E-5</v>
      </c>
      <c r="G50" s="63">
        <f>SUM($F$3:F50)</f>
        <v>1.57506658E-3</v>
      </c>
      <c r="H50" s="64">
        <v>7.5015729055700007</v>
      </c>
      <c r="I50" s="63">
        <f t="shared" si="1"/>
        <v>1.0446905091500005</v>
      </c>
    </row>
    <row r="51" spans="1:9">
      <c r="A51" s="61"/>
      <c r="B51" s="70">
        <v>15.590061581651909</v>
      </c>
      <c r="C51" s="62">
        <f t="shared" si="0"/>
        <v>0.55900615816519084</v>
      </c>
      <c r="D51" s="63">
        <v>0.213778099</v>
      </c>
      <c r="E51" s="63">
        <f>SUM($D$3:D51)</f>
        <v>6.672235562</v>
      </c>
      <c r="F51" s="64">
        <v>1.5276645999999999E-4</v>
      </c>
      <c r="G51" s="63">
        <f>SUM($F$3:F51)</f>
        <v>1.7278330400000001E-3</v>
      </c>
      <c r="H51" s="64">
        <v>7.6677264306899993</v>
      </c>
      <c r="I51" s="63">
        <f t="shared" si="1"/>
        <v>0.9972187017299996</v>
      </c>
    </row>
    <row r="52" spans="1:9">
      <c r="A52" s="61"/>
      <c r="B52" s="70">
        <v>15.679438352301609</v>
      </c>
      <c r="C52" s="62">
        <f t="shared" si="0"/>
        <v>0.5679438352301609</v>
      </c>
      <c r="D52" s="63">
        <v>0.213954065</v>
      </c>
      <c r="E52" s="63">
        <f>SUM($D$3:D52)</f>
        <v>6.8861896270000003</v>
      </c>
      <c r="F52" s="64">
        <v>1.5055588E-4</v>
      </c>
      <c r="G52" s="63">
        <f>SUM($F$3:F52)</f>
        <v>1.8783889200000002E-3</v>
      </c>
      <c r="H52" s="64">
        <v>7.9207015359200001</v>
      </c>
      <c r="I52" s="63">
        <f t="shared" si="1"/>
        <v>1.0363902978399997</v>
      </c>
    </row>
    <row r="53" spans="1:9">
      <c r="A53" s="61"/>
      <c r="B53" s="70">
        <v>15.840881671678941</v>
      </c>
      <c r="C53" s="62">
        <f t="shared" si="0"/>
        <v>0.58408816716789413</v>
      </c>
      <c r="D53" s="63">
        <v>0.21356582800000001</v>
      </c>
      <c r="E53" s="63">
        <f>SUM($D$3:D53)</f>
        <v>7.0997554550000004</v>
      </c>
      <c r="F53" s="64">
        <v>3.1293530000000007E-4</v>
      </c>
      <c r="G53" s="63">
        <f>SUM($F$3:F53)</f>
        <v>2.1913242200000001E-3</v>
      </c>
      <c r="H53" s="64">
        <v>8.2108333004500018</v>
      </c>
      <c r="I53" s="63">
        <f t="shared" si="1"/>
        <v>1.1132691696700014</v>
      </c>
    </row>
    <row r="54" spans="1:9">
      <c r="A54" s="61"/>
      <c r="B54" s="70">
        <v>15.971107835471178</v>
      </c>
      <c r="C54" s="62">
        <f t="shared" si="0"/>
        <v>0.59711078354711788</v>
      </c>
      <c r="D54" s="63">
        <v>0.22063918299999999</v>
      </c>
      <c r="E54" s="63">
        <f>SUM($D$3:D54)</f>
        <v>7.3203946380000007</v>
      </c>
      <c r="F54" s="64">
        <v>3.5563534999999999E-4</v>
      </c>
      <c r="G54" s="63">
        <f>SUM($F$3:F54)</f>
        <v>2.54695957E-3</v>
      </c>
      <c r="H54" s="64">
        <v>8.4934328016499983</v>
      </c>
      <c r="I54" s="63">
        <f t="shared" si="1"/>
        <v>1.1755851232199968</v>
      </c>
    </row>
    <row r="55" spans="1:9">
      <c r="A55" s="61"/>
      <c r="B55" s="70">
        <v>16.081998796073819</v>
      </c>
      <c r="C55" s="62">
        <f t="shared" si="0"/>
        <v>0.60819987960738198</v>
      </c>
      <c r="D55" s="63">
        <v>0.216101459</v>
      </c>
      <c r="E55" s="63">
        <f>SUM($D$3:D55)</f>
        <v>7.5364960970000006</v>
      </c>
      <c r="F55" s="64">
        <v>2.1214083000000003E-4</v>
      </c>
      <c r="G55" s="63">
        <f>SUM($F$3:F55)</f>
        <v>2.7591004000000001E-3</v>
      </c>
      <c r="H55" s="64">
        <v>8.7625875699700018</v>
      </c>
      <c r="I55" s="63">
        <f t="shared" si="1"/>
        <v>1.2288505733700017</v>
      </c>
    </row>
    <row r="56" spans="1:9">
      <c r="A56" s="61"/>
      <c r="B56" s="70">
        <v>16.224170601778802</v>
      </c>
      <c r="C56" s="62">
        <f t="shared" si="0"/>
        <v>0.62241706017788023</v>
      </c>
      <c r="D56" s="63">
        <v>0.21470673300000001</v>
      </c>
      <c r="E56" s="63">
        <f>SUM($D$3:D56)</f>
        <v>7.7512028300000004</v>
      </c>
      <c r="F56" s="64">
        <v>3.0277390999999999E-4</v>
      </c>
      <c r="G56" s="63">
        <f>SUM($F$3:F56)</f>
        <v>3.0618743100000001E-3</v>
      </c>
      <c r="H56" s="64">
        <v>9.0495558762900004</v>
      </c>
      <c r="I56" s="63">
        <f t="shared" si="1"/>
        <v>1.3014149205999992</v>
      </c>
    </row>
    <row r="57" spans="1:9">
      <c r="A57" s="61"/>
      <c r="B57" s="70">
        <v>16.274904087988446</v>
      </c>
      <c r="C57" s="62">
        <f t="shared" si="0"/>
        <v>0.62749040879884466</v>
      </c>
      <c r="D57" s="63">
        <v>0.219765186</v>
      </c>
      <c r="E57" s="63">
        <f>SUM($D$3:D57)</f>
        <v>7.9709680160000005</v>
      </c>
      <c r="F57" s="64">
        <v>2.7328648000000006E-4</v>
      </c>
      <c r="G57" s="63">
        <f>SUM($F$3:F57)</f>
        <v>3.3351607900000001E-3</v>
      </c>
      <c r="H57" s="64">
        <v>9.2927018842700004</v>
      </c>
      <c r="I57" s="63">
        <f t="shared" si="1"/>
        <v>1.3250690290599998</v>
      </c>
    </row>
    <row r="58" spans="1:9">
      <c r="A58" s="61"/>
      <c r="B58" s="70">
        <v>16.506441962505271</v>
      </c>
      <c r="C58" s="62">
        <f t="shared" si="0"/>
        <v>0.65064419625052716</v>
      </c>
      <c r="D58" s="63">
        <v>0.21739666699999999</v>
      </c>
      <c r="E58" s="63">
        <f>SUM($D$3:D58)</f>
        <v>8.1883646829999996</v>
      </c>
      <c r="F58" s="64">
        <v>2.8728315999999995E-4</v>
      </c>
      <c r="G58" s="63">
        <f>SUM($F$3:F58)</f>
        <v>3.62244395E-3</v>
      </c>
      <c r="H58" s="64">
        <v>9.6372781109099996</v>
      </c>
      <c r="I58" s="63">
        <f t="shared" si="1"/>
        <v>1.4525358718600003</v>
      </c>
    </row>
    <row r="59" spans="1:9">
      <c r="A59" s="61">
        <v>2013</v>
      </c>
      <c r="B59" s="70">
        <v>16.73464032515151</v>
      </c>
      <c r="C59" s="62">
        <f t="shared" si="0"/>
        <v>0.67346403251515108</v>
      </c>
      <c r="D59" s="63">
        <v>0.22235302900000001</v>
      </c>
      <c r="E59" s="63">
        <f>SUM($D$3:D59)</f>
        <v>8.4107177120000003</v>
      </c>
      <c r="F59" s="64">
        <v>2.6025756999999996E-4</v>
      </c>
      <c r="G59" s="63">
        <f>SUM($F$3:F59)</f>
        <v>3.8827015200000002E-3</v>
      </c>
      <c r="H59" s="64">
        <v>9.9876627813900001</v>
      </c>
      <c r="I59" s="63">
        <f t="shared" si="1"/>
        <v>1.58082777091</v>
      </c>
    </row>
    <row r="60" spans="1:9">
      <c r="A60" s="61"/>
      <c r="B60" s="70">
        <v>16.894503581570699</v>
      </c>
      <c r="C60" s="62">
        <f t="shared" si="0"/>
        <v>0.6894503581570699</v>
      </c>
      <c r="D60" s="63">
        <v>0.24024910899999999</v>
      </c>
      <c r="E60" s="63">
        <f>SUM($D$3:D60)</f>
        <v>8.6509668210000008</v>
      </c>
      <c r="F60" s="64">
        <v>2.6423931000000005E-4</v>
      </c>
      <c r="G60" s="63">
        <f>SUM($F$3:F60)</f>
        <v>4.1469408300000002E-3</v>
      </c>
      <c r="H60" s="64">
        <v>10.279073958190001</v>
      </c>
      <c r="I60" s="63">
        <f t="shared" si="1"/>
        <v>1.632254078019999</v>
      </c>
    </row>
    <row r="61" spans="1:9">
      <c r="A61" s="61"/>
      <c r="B61" s="70">
        <v>16.980205306570468</v>
      </c>
      <c r="C61" s="62">
        <f t="shared" si="0"/>
        <v>0.69802053065704683</v>
      </c>
      <c r="D61" s="63">
        <v>0.21731102399999999</v>
      </c>
      <c r="E61" s="63">
        <f>SUM($D$3:D61)</f>
        <v>8.8682778450000015</v>
      </c>
      <c r="F61" s="64">
        <v>2.2515379000000003E-4</v>
      </c>
      <c r="G61" s="63">
        <f>SUM($F$3:F61)</f>
        <v>4.3720946200000001E-3</v>
      </c>
      <c r="H61" s="64">
        <v>10.54360424765</v>
      </c>
      <c r="I61" s="63">
        <f t="shared" si="1"/>
        <v>1.6796984972699995</v>
      </c>
    </row>
    <row r="62" spans="1:9">
      <c r="A62" s="61"/>
      <c r="B62" s="70">
        <v>17.021271750264901</v>
      </c>
      <c r="C62" s="62">
        <f t="shared" si="0"/>
        <v>0.70212717502649014</v>
      </c>
      <c r="D62" s="63">
        <v>0.28269945800000001</v>
      </c>
      <c r="E62" s="63">
        <f>SUM($D$3:D62)</f>
        <v>9.1509773030000012</v>
      </c>
      <c r="F62" s="64">
        <v>2.6675686999999998E-4</v>
      </c>
      <c r="G62" s="63">
        <f>SUM($F$3:F62)</f>
        <v>4.63885149E-3</v>
      </c>
      <c r="H62" s="64">
        <v>10.844308144169998</v>
      </c>
      <c r="I62" s="63">
        <f t="shared" si="1"/>
        <v>1.6979696926599974</v>
      </c>
    </row>
    <row r="63" spans="1:9">
      <c r="A63" s="61"/>
      <c r="B63" s="70">
        <v>17.284244994285768</v>
      </c>
      <c r="C63" s="62">
        <f t="shared" si="0"/>
        <v>0.72842449942857668</v>
      </c>
      <c r="D63" s="63">
        <v>0.26108484900000001</v>
      </c>
      <c r="E63" s="63">
        <f>SUM($D$3:D63)</f>
        <v>9.4120621520000007</v>
      </c>
      <c r="F63" s="64">
        <v>2.5913997E-4</v>
      </c>
      <c r="G63" s="63">
        <f>SUM($F$3:F63)</f>
        <v>4.8979914599999999E-3</v>
      </c>
      <c r="H63" s="64">
        <v>11.265809606420003</v>
      </c>
      <c r="I63" s="63">
        <f t="shared" si="1"/>
        <v>1.8586454458800024</v>
      </c>
    </row>
    <row r="64" spans="1:9">
      <c r="A64" s="61"/>
      <c r="B64" s="70">
        <v>17.299382926552756</v>
      </c>
      <c r="C64" s="62">
        <f t="shared" si="0"/>
        <v>0.72993829265527554</v>
      </c>
      <c r="D64" s="63">
        <v>0.26804817200000003</v>
      </c>
      <c r="E64" s="63">
        <f>SUM($D$3:D64)</f>
        <v>9.680110324000001</v>
      </c>
      <c r="F64" s="64">
        <v>3.4091606999999996E-4</v>
      </c>
      <c r="G64" s="63">
        <f>SUM($F$3:F64)</f>
        <v>5.2389075299999997E-3</v>
      </c>
      <c r="H64" s="64">
        <v>11.536340880939997</v>
      </c>
      <c r="I64" s="63">
        <f t="shared" si="1"/>
        <v>1.8614694644699963</v>
      </c>
    </row>
    <row r="65" spans="1:9">
      <c r="A65" s="61"/>
      <c r="B65" s="70">
        <v>17.549683752405841</v>
      </c>
      <c r="C65" s="62">
        <f t="shared" si="0"/>
        <v>0.75496837524058402</v>
      </c>
      <c r="D65" s="63">
        <v>0.26148912600000002</v>
      </c>
      <c r="E65" s="63">
        <f>SUM($D$3:D65)</f>
        <v>9.9415994500000018</v>
      </c>
      <c r="F65" s="64">
        <v>3.1306132000000003E-4</v>
      </c>
      <c r="G65" s="63">
        <f>SUM($F$3:F65)</f>
        <v>5.5519688500000001E-3</v>
      </c>
      <c r="H65" s="64">
        <v>11.96176542383</v>
      </c>
      <c r="I65" s="63">
        <f t="shared" si="1"/>
        <v>2.0257179426799983</v>
      </c>
    </row>
    <row r="66" spans="1:9">
      <c r="A66" s="61"/>
      <c r="B66" s="70">
        <v>17.735445620344315</v>
      </c>
      <c r="C66" s="62">
        <f t="shared" si="0"/>
        <v>0.77354456203443145</v>
      </c>
      <c r="D66" s="63">
        <v>0.26350825099999997</v>
      </c>
      <c r="E66" s="63">
        <f>SUM($D$3:D66)</f>
        <v>10.205107701000001</v>
      </c>
      <c r="F66" s="64">
        <v>2.5108414999999999E-4</v>
      </c>
      <c r="G66" s="63">
        <f>SUM($F$3:F66)</f>
        <v>5.8030529999999999E-3</v>
      </c>
      <c r="H66" s="64">
        <v>12.34371530059</v>
      </c>
      <c r="I66" s="63">
        <f t="shared" si="1"/>
        <v>2.1444106525899986</v>
      </c>
    </row>
    <row r="67" spans="1:9">
      <c r="A67" s="61"/>
      <c r="B67" s="70">
        <v>17.943323746312629</v>
      </c>
      <c r="C67" s="62">
        <f t="shared" si="0"/>
        <v>0.79433237463126294</v>
      </c>
      <c r="D67" s="63">
        <v>0.27543967000000003</v>
      </c>
      <c r="E67" s="63">
        <f>SUM($D$3:D67)</f>
        <v>10.480547371000002</v>
      </c>
      <c r="F67" s="64">
        <v>2.5424078000000001E-4</v>
      </c>
      <c r="G67" s="63">
        <f>SUM($F$3:F67)</f>
        <v>6.0572937799999995E-3</v>
      </c>
      <c r="H67" s="64">
        <v>12.758098713920003</v>
      </c>
      <c r="I67" s="63">
        <f t="shared" si="1"/>
        <v>2.2836086367000004</v>
      </c>
    </row>
    <row r="68" spans="1:9">
      <c r="A68" s="61"/>
      <c r="B68" s="70">
        <v>18.165856495241314</v>
      </c>
      <c r="C68" s="62">
        <f t="shared" ref="C68:C131" si="2">B68/10-1</f>
        <v>0.81658564952413148</v>
      </c>
      <c r="D68" s="63">
        <v>0.262531764</v>
      </c>
      <c r="E68" s="63">
        <f>SUM($D$3:D68)</f>
        <v>10.743079135000002</v>
      </c>
      <c r="F68" s="64">
        <v>2.6809616000000001E-4</v>
      </c>
      <c r="G68" s="63">
        <f>SUM($F$3:F68)</f>
        <v>6.3253899399999996E-3</v>
      </c>
      <c r="H68" s="64">
        <v>13.172370303470002</v>
      </c>
      <c r="I68" s="63">
        <f t="shared" ref="I68:I131" si="3">H68+G68-E68</f>
        <v>2.4356165584100005</v>
      </c>
    </row>
    <row r="69" spans="1:9">
      <c r="A69" s="61"/>
      <c r="B69" s="70">
        <v>18.326796837117207</v>
      </c>
      <c r="C69" s="62">
        <f t="shared" si="2"/>
        <v>0.83267968371172074</v>
      </c>
      <c r="D69" s="63">
        <v>0.27425090200000002</v>
      </c>
      <c r="E69" s="63">
        <f>SUM($D$3:D69)</f>
        <v>11.017330037000002</v>
      </c>
      <c r="F69" s="64">
        <v>3.2428349000000007E-4</v>
      </c>
      <c r="G69" s="63">
        <f>SUM($F$3:F69)</f>
        <v>6.6496734299999992E-3</v>
      </c>
      <c r="H69" s="64">
        <v>13.557548974120001</v>
      </c>
      <c r="I69" s="63">
        <f t="shared" si="3"/>
        <v>2.546868610549998</v>
      </c>
    </row>
    <row r="70" spans="1:9">
      <c r="A70" s="61"/>
      <c r="B70" s="70">
        <v>18.446542038314611</v>
      </c>
      <c r="C70" s="62">
        <f t="shared" si="2"/>
        <v>0.84465420383146106</v>
      </c>
      <c r="D70" s="63">
        <v>0.29962245999999998</v>
      </c>
      <c r="E70" s="63">
        <f>SUM($D$3:D70)</f>
        <v>11.316952497000003</v>
      </c>
      <c r="F70" s="64">
        <v>6.2755188999999998E-4</v>
      </c>
      <c r="G70" s="63">
        <f>SUM($F$3:F70)</f>
        <v>7.2772253199999987E-3</v>
      </c>
      <c r="H70" s="64">
        <v>13.939136663030002</v>
      </c>
      <c r="I70" s="63">
        <f t="shared" si="3"/>
        <v>2.6294613913499987</v>
      </c>
    </row>
    <row r="71" spans="1:9">
      <c r="A71" s="61">
        <v>2014</v>
      </c>
      <c r="B71" s="70">
        <v>18.399810952953732</v>
      </c>
      <c r="C71" s="62">
        <f t="shared" si="2"/>
        <v>0.83998109529537324</v>
      </c>
      <c r="D71" s="63">
        <v>0.27326241099999998</v>
      </c>
      <c r="E71" s="63">
        <f>SUM($D$3:D71)</f>
        <v>11.590214908000002</v>
      </c>
      <c r="F71" s="64">
        <v>8.9813817999999997E-4</v>
      </c>
      <c r="G71" s="63">
        <f>SUM($F$3:F71)</f>
        <v>8.1753634999999995E-3</v>
      </c>
      <c r="H71" s="64">
        <v>14.165324936580005</v>
      </c>
      <c r="I71" s="63">
        <f t="shared" si="3"/>
        <v>2.5832853920800023</v>
      </c>
    </row>
    <row r="72" spans="1:9">
      <c r="A72" s="61"/>
      <c r="B72" s="70">
        <v>18.481344770844899</v>
      </c>
      <c r="C72" s="62">
        <f t="shared" si="2"/>
        <v>0.84813447708448986</v>
      </c>
      <c r="D72" s="63">
        <v>0.29402614100000002</v>
      </c>
      <c r="E72" s="63">
        <f>SUM($D$3:D72)</f>
        <v>11.884241049000002</v>
      </c>
      <c r="F72" s="64">
        <v>5.6180358999999985E-4</v>
      </c>
      <c r="G72" s="63">
        <f>SUM($F$3:F72)</f>
        <v>8.7371670899999993E-3</v>
      </c>
      <c r="H72" s="64">
        <v>14.513388195520001</v>
      </c>
      <c r="I72" s="63">
        <f t="shared" si="3"/>
        <v>2.6378843136099999</v>
      </c>
    </row>
    <row r="73" spans="1:9">
      <c r="A73" s="61"/>
      <c r="B73" s="70">
        <v>18.512771804010153</v>
      </c>
      <c r="C73" s="62">
        <f t="shared" si="2"/>
        <v>0.8512771804010153</v>
      </c>
      <c r="D73" s="63">
        <v>0.30598028300000002</v>
      </c>
      <c r="E73" s="63">
        <f>SUM($D$3:D73)</f>
        <v>12.190221332000002</v>
      </c>
      <c r="F73" s="64">
        <v>5.4124472000000002E-4</v>
      </c>
      <c r="G73" s="63">
        <f>SUM($F$3:F73)</f>
        <v>9.2784118099999997E-3</v>
      </c>
      <c r="H73" s="64">
        <v>14.83864774445</v>
      </c>
      <c r="I73" s="63">
        <f t="shared" si="3"/>
        <v>2.6577048242599979</v>
      </c>
    </row>
    <row r="74" spans="1:9">
      <c r="A74" s="61"/>
      <c r="B74" s="70">
        <v>18.696134454154116</v>
      </c>
      <c r="C74" s="62">
        <f t="shared" si="2"/>
        <v>0.86961344541541163</v>
      </c>
      <c r="D74" s="63">
        <v>0.31042792899999999</v>
      </c>
      <c r="E74" s="63">
        <f>SUM($D$3:D74)</f>
        <v>12.500649261000001</v>
      </c>
      <c r="F74" s="64">
        <v>5.7000951999999999E-4</v>
      </c>
      <c r="G74" s="63">
        <f>SUM($F$3:F74)</f>
        <v>9.8484213299999991E-3</v>
      </c>
      <c r="H74" s="64">
        <v>15.289622266050001</v>
      </c>
      <c r="I74" s="63">
        <f t="shared" si="3"/>
        <v>2.79882142638</v>
      </c>
    </row>
    <row r="75" spans="1:9">
      <c r="A75" s="61"/>
      <c r="B75" s="70">
        <v>19.05803000842603</v>
      </c>
      <c r="C75" s="62">
        <f t="shared" si="2"/>
        <v>0.90580300084260301</v>
      </c>
      <c r="D75" s="63">
        <v>0.35300065200000003</v>
      </c>
      <c r="E75" s="63">
        <f>SUM($D$3:D75)</f>
        <v>12.853649913000002</v>
      </c>
      <c r="F75" s="64">
        <v>6.8487123999999989E-4</v>
      </c>
      <c r="G75" s="63">
        <f>SUM($F$3:F75)</f>
        <v>1.0533292569999998E-2</v>
      </c>
      <c r="H75" s="64">
        <v>15.931504197200002</v>
      </c>
      <c r="I75" s="63">
        <f t="shared" si="3"/>
        <v>3.0883875767700015</v>
      </c>
    </row>
    <row r="76" spans="1:9">
      <c r="A76" s="61"/>
      <c r="B76" s="70">
        <v>19.400867736021414</v>
      </c>
      <c r="C76" s="62">
        <f t="shared" si="2"/>
        <v>0.94008677360214143</v>
      </c>
      <c r="D76" s="63">
        <v>0.33170068600000002</v>
      </c>
      <c r="E76" s="63">
        <f>SUM($D$3:D76)</f>
        <v>13.185350599000001</v>
      </c>
      <c r="F76" s="64">
        <v>6.9370394000000009E-4</v>
      </c>
      <c r="G76" s="63">
        <f>SUM($F$3:F76)</f>
        <v>1.1226996509999998E-2</v>
      </c>
      <c r="H76" s="64">
        <v>16.543657487370002</v>
      </c>
      <c r="I76" s="63">
        <f t="shared" si="3"/>
        <v>3.3695338848800009</v>
      </c>
    </row>
    <row r="77" spans="1:9">
      <c r="A77" s="61"/>
      <c r="B77" s="70">
        <v>19.449101364039315</v>
      </c>
      <c r="C77" s="62">
        <f t="shared" si="2"/>
        <v>0.9449101364039314</v>
      </c>
      <c r="D77" s="63">
        <v>0.32430070799999999</v>
      </c>
      <c r="E77" s="63">
        <f>SUM($D$3:D77)</f>
        <v>13.509651307000002</v>
      </c>
      <c r="F77" s="64">
        <v>6.8492196999999993E-4</v>
      </c>
      <c r="G77" s="63">
        <f>SUM($F$3:F77)</f>
        <v>1.1911918479999999E-2</v>
      </c>
      <c r="H77" s="64">
        <v>16.902854174230001</v>
      </c>
      <c r="I77" s="63">
        <f t="shared" si="3"/>
        <v>3.4051147857099977</v>
      </c>
    </row>
    <row r="78" spans="1:9">
      <c r="A78" s="61"/>
      <c r="B78" s="70">
        <v>19.593641542048598</v>
      </c>
      <c r="C78" s="62">
        <f t="shared" si="2"/>
        <v>0.95936415420485988</v>
      </c>
      <c r="D78" s="63">
        <v>0.33128323300000001</v>
      </c>
      <c r="E78" s="63">
        <f>SUM($D$3:D78)</f>
        <v>13.840934540000003</v>
      </c>
      <c r="F78" s="64">
        <v>6.1688803E-4</v>
      </c>
      <c r="G78" s="63">
        <f>SUM($F$3:F78)</f>
        <v>1.2528806509999999E-2</v>
      </c>
      <c r="H78" s="64">
        <v>17.351633609559997</v>
      </c>
      <c r="I78" s="63">
        <f t="shared" si="3"/>
        <v>3.5232278760699955</v>
      </c>
    </row>
    <row r="79" spans="1:9">
      <c r="A79" s="61"/>
      <c r="B79" s="70">
        <v>19.701334541035351</v>
      </c>
      <c r="C79" s="62">
        <f t="shared" si="2"/>
        <v>0.97013345410353513</v>
      </c>
      <c r="D79" s="63">
        <v>0.33819723400000001</v>
      </c>
      <c r="E79" s="63">
        <f>SUM($D$3:D79)</f>
        <v>14.179131774000004</v>
      </c>
      <c r="F79" s="64">
        <v>5.7502580000000001E-4</v>
      </c>
      <c r="G79" s="63">
        <f>SUM($F$3:F79)</f>
        <v>1.3103832309999999E-2</v>
      </c>
      <c r="H79" s="64">
        <v>17.775368456069998</v>
      </c>
      <c r="I79" s="63">
        <f t="shared" si="3"/>
        <v>3.6093405143799959</v>
      </c>
    </row>
    <row r="80" spans="1:9">
      <c r="A80" s="61"/>
      <c r="B80" s="70">
        <v>19.838481374995499</v>
      </c>
      <c r="C80" s="62">
        <f t="shared" si="2"/>
        <v>0.98384813749955002</v>
      </c>
      <c r="D80" s="63">
        <v>0.33414551599999998</v>
      </c>
      <c r="E80" s="63">
        <f>SUM($D$3:D80)</f>
        <v>14.513277290000003</v>
      </c>
      <c r="F80" s="64">
        <v>5.6181531000000008E-4</v>
      </c>
      <c r="G80" s="63">
        <f>SUM($F$3:F80)</f>
        <v>1.3665647619999999E-2</v>
      </c>
      <c r="H80" s="64">
        <v>18.251615710239999</v>
      </c>
      <c r="I80" s="63">
        <f t="shared" si="3"/>
        <v>3.752004067859998</v>
      </c>
    </row>
    <row r="81" spans="1:9">
      <c r="A81" s="61"/>
      <c r="B81" s="70">
        <v>19.968640295919379</v>
      </c>
      <c r="C81" s="62">
        <f t="shared" si="2"/>
        <v>0.99686402959193776</v>
      </c>
      <c r="D81" s="63">
        <v>0.34163496300000001</v>
      </c>
      <c r="E81" s="63">
        <f>SUM($D$3:D81)</f>
        <v>14.854912253000004</v>
      </c>
      <c r="F81" s="64">
        <v>9.4897925000000005E-4</v>
      </c>
      <c r="G81" s="63">
        <f>SUM($F$3:F81)</f>
        <v>1.4614626869999999E-2</v>
      </c>
      <c r="H81" s="64">
        <v>18.704317603340002</v>
      </c>
      <c r="I81" s="63">
        <f t="shared" si="3"/>
        <v>3.8640199772099972</v>
      </c>
    </row>
    <row r="82" spans="1:9">
      <c r="A82" s="61"/>
      <c r="B82" s="70">
        <v>20.053661256273106</v>
      </c>
      <c r="C82" s="62">
        <f t="shared" si="2"/>
        <v>1.0053661256273108</v>
      </c>
      <c r="D82" s="63">
        <v>0.33922180400000002</v>
      </c>
      <c r="E82" s="63">
        <f>SUM($D$3:D82)</f>
        <v>15.194134057000003</v>
      </c>
      <c r="F82" s="64">
        <v>6.3302517999999988E-4</v>
      </c>
      <c r="G82" s="63">
        <f>SUM($F$3:F82)</f>
        <v>1.5247652049999999E-2</v>
      </c>
      <c r="H82" s="64">
        <v>19.117601083819999</v>
      </c>
      <c r="I82" s="63">
        <f t="shared" si="3"/>
        <v>3.9387146788699958</v>
      </c>
    </row>
    <row r="83" spans="1:9">
      <c r="A83" s="61">
        <v>2015</v>
      </c>
      <c r="B83" s="70">
        <v>20.416694011283873</v>
      </c>
      <c r="C83" s="62">
        <f t="shared" si="2"/>
        <v>1.0416694011283871</v>
      </c>
      <c r="D83" s="63">
        <v>0.32192586099999998</v>
      </c>
      <c r="E83" s="63">
        <f>SUM($D$3:D83)</f>
        <v>15.516059918000003</v>
      </c>
      <c r="F83" s="64">
        <v>7.0227661999999996E-4</v>
      </c>
      <c r="G83" s="63">
        <f>SUM($F$3:F83)</f>
        <v>1.5949928669999999E-2</v>
      </c>
      <c r="H83" s="64">
        <v>19.775846078450002</v>
      </c>
      <c r="I83" s="63">
        <f t="shared" si="3"/>
        <v>4.2757360891199987</v>
      </c>
    </row>
    <row r="84" spans="1:9">
      <c r="A84" s="61"/>
      <c r="B84" s="70">
        <v>20.556444803148473</v>
      </c>
      <c r="C84" s="62">
        <f t="shared" si="2"/>
        <v>1.0556444803148475</v>
      </c>
      <c r="D84" s="63">
        <v>0.42205756900000002</v>
      </c>
      <c r="E84" s="63">
        <f>SUM($D$3:D84)</f>
        <v>15.938117487000003</v>
      </c>
      <c r="F84" s="64">
        <v>6.8858151000000009E-4</v>
      </c>
      <c r="G84" s="63">
        <f>SUM($F$3:F84)</f>
        <v>1.663851018E-2</v>
      </c>
      <c r="H84" s="64">
        <v>20.323122421000001</v>
      </c>
      <c r="I84" s="63">
        <f t="shared" si="3"/>
        <v>4.4016434441799994</v>
      </c>
    </row>
    <row r="85" spans="1:9">
      <c r="A85" s="61"/>
      <c r="B85" s="70">
        <v>20.438500958252437</v>
      </c>
      <c r="C85" s="62">
        <f t="shared" si="2"/>
        <v>1.0438500958252437</v>
      </c>
      <c r="D85" s="63">
        <v>0.384219588</v>
      </c>
      <c r="E85" s="63">
        <f>SUM($D$3:D85)</f>
        <v>16.322337075000004</v>
      </c>
      <c r="F85" s="64">
        <v>8.7154746000000008E-4</v>
      </c>
      <c r="G85" s="63">
        <f>SUM($F$3:F85)</f>
        <v>1.751005764E-2</v>
      </c>
      <c r="H85" s="64">
        <v>20.583791216200002</v>
      </c>
      <c r="I85" s="63">
        <f t="shared" si="3"/>
        <v>4.2789641988399971</v>
      </c>
    </row>
    <row r="86" spans="1:9">
      <c r="A86" s="61"/>
      <c r="B86" s="70">
        <v>20.61399569609998</v>
      </c>
      <c r="C86" s="62">
        <f t="shared" si="2"/>
        <v>1.061399569609998</v>
      </c>
      <c r="D86" s="63">
        <v>0.40428074899999999</v>
      </c>
      <c r="E86" s="63">
        <f>SUM($D$3:D86)</f>
        <v>16.726617824000005</v>
      </c>
      <c r="F86" s="64">
        <v>7.9446178999999987E-4</v>
      </c>
      <c r="G86" s="63">
        <f>SUM($F$3:F86)</f>
        <v>1.8304519429999999E-2</v>
      </c>
      <c r="H86" s="64">
        <v>21.15474568694</v>
      </c>
      <c r="I86" s="63">
        <f t="shared" si="3"/>
        <v>4.4464323823699949</v>
      </c>
    </row>
    <row r="87" spans="1:9">
      <c r="A87" s="61"/>
      <c r="B87" s="70">
        <v>20.577251742557916</v>
      </c>
      <c r="C87" s="62">
        <f t="shared" si="2"/>
        <v>1.0577251742557916</v>
      </c>
      <c r="D87" s="63">
        <v>0.41445953600000002</v>
      </c>
      <c r="E87" s="63">
        <f>SUM($D$3:D87)</f>
        <v>17.141077360000004</v>
      </c>
      <c r="F87" s="64">
        <v>8.0309760999999996E-4</v>
      </c>
      <c r="G87" s="63">
        <f>SUM($F$3:F87)</f>
        <v>1.910761704E-2</v>
      </c>
      <c r="H87" s="64">
        <v>21.521529134689999</v>
      </c>
      <c r="I87" s="63">
        <f t="shared" si="3"/>
        <v>4.3995593917299942</v>
      </c>
    </row>
    <row r="88" spans="1:9">
      <c r="A88" s="61"/>
      <c r="B88" s="70">
        <v>20.339957739589227</v>
      </c>
      <c r="C88" s="62">
        <f t="shared" si="2"/>
        <v>1.0339957739589227</v>
      </c>
      <c r="D88" s="63">
        <v>0.41162556500000003</v>
      </c>
      <c r="E88" s="63">
        <f>SUM($D$3:D88)</f>
        <v>17.552702925000006</v>
      </c>
      <c r="F88" s="64">
        <v>1.09789375E-3</v>
      </c>
      <c r="G88" s="63">
        <f>SUM($F$3:F88)</f>
        <v>2.0205510789999999E-2</v>
      </c>
      <c r="H88" s="64">
        <v>21.677893563500003</v>
      </c>
      <c r="I88" s="63">
        <f t="shared" si="3"/>
        <v>4.1453961492899971</v>
      </c>
    </row>
    <row r="89" spans="1:9">
      <c r="A89" s="61"/>
      <c r="B89" s="70">
        <v>20.749318766344469</v>
      </c>
      <c r="C89" s="62">
        <f t="shared" si="2"/>
        <v>1.0749318766344471</v>
      </c>
      <c r="D89" s="63">
        <v>0.41234103900000002</v>
      </c>
      <c r="E89" s="63">
        <f>SUM($D$3:D89)</f>
        <v>17.965043964000007</v>
      </c>
      <c r="F89" s="64">
        <v>1.35153186E-3</v>
      </c>
      <c r="G89" s="63">
        <f>SUM($F$3:F89)</f>
        <v>2.155704265E-2</v>
      </c>
      <c r="H89" s="64">
        <v>22.513191298599999</v>
      </c>
      <c r="I89" s="63">
        <f t="shared" si="3"/>
        <v>4.569704377249991</v>
      </c>
    </row>
    <row r="90" spans="1:9">
      <c r="A90" s="61"/>
      <c r="B90" s="70">
        <v>20.469274146768321</v>
      </c>
      <c r="C90" s="62">
        <f t="shared" si="2"/>
        <v>1.0469274146768321</v>
      </c>
      <c r="D90" s="63">
        <v>0.42421932200000001</v>
      </c>
      <c r="E90" s="63">
        <f>SUM($D$3:D90)</f>
        <v>18.389263286000006</v>
      </c>
      <c r="F90" s="64">
        <v>1.3556579799999999E-3</v>
      </c>
      <c r="G90" s="63">
        <f>SUM($F$3:F90)</f>
        <v>2.2912700630000001E-2</v>
      </c>
      <c r="H90" s="64">
        <v>22.617769946079999</v>
      </c>
      <c r="I90" s="63">
        <f t="shared" si="3"/>
        <v>4.2514193607099919</v>
      </c>
    </row>
    <row r="91" spans="1:9">
      <c r="A91" s="61"/>
      <c r="B91" s="70">
        <v>20.503775078452758</v>
      </c>
      <c r="C91" s="62">
        <f t="shared" si="2"/>
        <v>1.0503775078452757</v>
      </c>
      <c r="D91" s="63">
        <v>0.43075071399999998</v>
      </c>
      <c r="E91" s="63">
        <f>SUM($D$3:D91)</f>
        <v>18.820014000000004</v>
      </c>
      <c r="F91" s="64">
        <v>1.1724651400000002E-3</v>
      </c>
      <c r="G91" s="63">
        <f>SUM($F$3:F91)</f>
        <v>2.408516577E-2</v>
      </c>
      <c r="H91" s="64">
        <v>23.074203348039998</v>
      </c>
      <c r="I91" s="63">
        <f t="shared" si="3"/>
        <v>4.2782745138099934</v>
      </c>
    </row>
    <row r="92" spans="1:9">
      <c r="A92" s="61"/>
      <c r="B92" s="70">
        <v>20.835079454118787</v>
      </c>
      <c r="C92" s="62">
        <f t="shared" si="2"/>
        <v>1.0835079454118786</v>
      </c>
      <c r="D92" s="63">
        <v>0.42738933899999998</v>
      </c>
      <c r="E92" s="63">
        <f>SUM($D$3:D92)</f>
        <v>19.247403339000005</v>
      </c>
      <c r="F92" s="64">
        <v>1.0498675500000001E-3</v>
      </c>
      <c r="G92" s="63">
        <f>SUM($F$3:F92)</f>
        <v>2.513503332E-2</v>
      </c>
      <c r="H92" s="64">
        <v>23.86532440477</v>
      </c>
      <c r="I92" s="63">
        <f t="shared" si="3"/>
        <v>4.6430560990899963</v>
      </c>
    </row>
    <row r="93" spans="1:9">
      <c r="A93" s="61"/>
      <c r="B93" s="70">
        <v>20.831468674501235</v>
      </c>
      <c r="C93" s="62">
        <f t="shared" si="2"/>
        <v>1.0831468674501235</v>
      </c>
      <c r="D93" s="63">
        <v>0.43703077400000001</v>
      </c>
      <c r="E93" s="63">
        <f>SUM($D$3:D93)</f>
        <v>19.684434113000005</v>
      </c>
      <c r="F93" s="64">
        <v>7.5266685E-4</v>
      </c>
      <c r="G93" s="63">
        <f>SUM($F$3:F93)</f>
        <v>2.588770017E-2</v>
      </c>
      <c r="H93" s="64">
        <v>24.28385506119</v>
      </c>
      <c r="I93" s="63">
        <f t="shared" si="3"/>
        <v>4.6253086483599937</v>
      </c>
    </row>
    <row r="94" spans="1:9">
      <c r="A94" s="61"/>
      <c r="B94" s="70">
        <v>20.791603127646194</v>
      </c>
      <c r="C94" s="62">
        <f t="shared" si="2"/>
        <v>1.0791603127646194</v>
      </c>
      <c r="D94" s="63">
        <v>0.446076747</v>
      </c>
      <c r="E94" s="63">
        <f>SUM($D$3:D94)</f>
        <v>20.130510860000005</v>
      </c>
      <c r="F94" s="64">
        <v>1.1026471899999999E-3</v>
      </c>
      <c r="G94" s="63">
        <f>SUM($F$3:F94)</f>
        <v>2.699034736E-2</v>
      </c>
      <c r="H94" s="64">
        <v>24.673586677500001</v>
      </c>
      <c r="I94" s="63">
        <f t="shared" si="3"/>
        <v>4.5700661648599983</v>
      </c>
    </row>
    <row r="95" spans="1:9">
      <c r="A95" s="61">
        <v>2016</v>
      </c>
      <c r="B95" s="70">
        <v>20.498760859160381</v>
      </c>
      <c r="C95" s="62">
        <f t="shared" si="2"/>
        <v>1.0498760859160381</v>
      </c>
      <c r="D95" s="63">
        <v>0.44444146299999998</v>
      </c>
      <c r="E95" s="63">
        <f>SUM($D$3:D95)</f>
        <v>20.574952323000005</v>
      </c>
      <c r="F95" s="64">
        <v>9.0183961000000004E-4</v>
      </c>
      <c r="G95" s="63">
        <f>SUM($F$3:F95)</f>
        <v>2.789218697E-2</v>
      </c>
      <c r="H95" s="64">
        <v>24.764124553340004</v>
      </c>
      <c r="I95" s="63">
        <f t="shared" si="3"/>
        <v>4.2170644173099987</v>
      </c>
    </row>
    <row r="96" spans="1:9">
      <c r="A96" s="61"/>
      <c r="B96" s="70">
        <v>20.550663711855783</v>
      </c>
      <c r="C96" s="62">
        <f t="shared" si="2"/>
        <v>1.0550663711855783</v>
      </c>
      <c r="D96" s="63">
        <v>0.51287668299999989</v>
      </c>
      <c r="E96" s="63">
        <f>SUM($D$3:D96)</f>
        <v>21.087829006000003</v>
      </c>
      <c r="F96" s="64">
        <v>1.54764083E-3</v>
      </c>
      <c r="G96" s="63">
        <f>SUM($F$3:F96)</f>
        <v>2.9439827799999999E-2</v>
      </c>
      <c r="H96" s="64">
        <v>25.328031705840004</v>
      </c>
      <c r="I96" s="63">
        <f t="shared" si="3"/>
        <v>4.2696425276400021</v>
      </c>
    </row>
    <row r="97" spans="1:9">
      <c r="A97" s="61"/>
      <c r="B97" s="70">
        <v>20.785892823971423</v>
      </c>
      <c r="C97" s="62">
        <f t="shared" si="2"/>
        <v>1.0785892823971421</v>
      </c>
      <c r="D97" s="63">
        <v>0.45702401999999998</v>
      </c>
      <c r="E97" s="63">
        <f>SUM($D$3:D97)</f>
        <v>21.544853026000002</v>
      </c>
      <c r="F97" s="64">
        <v>1.63049431E-3</v>
      </c>
      <c r="G97" s="63">
        <f>SUM($F$3:F97)</f>
        <v>3.107032211E-2</v>
      </c>
      <c r="H97" s="64">
        <v>26.060099999820004</v>
      </c>
      <c r="I97" s="63">
        <f t="shared" si="3"/>
        <v>4.5463172959300024</v>
      </c>
    </row>
    <row r="98" spans="1:9">
      <c r="A98" s="61"/>
      <c r="B98" s="70">
        <v>20.614295292561614</v>
      </c>
      <c r="C98" s="62">
        <f t="shared" si="2"/>
        <v>1.0614295292561615</v>
      </c>
      <c r="D98" s="63">
        <v>0.456422412</v>
      </c>
      <c r="E98" s="63">
        <f>SUM($D$3:D98)</f>
        <v>22.001275438</v>
      </c>
      <c r="F98" s="64">
        <v>1.7574331300000002E-3</v>
      </c>
      <c r="G98" s="63">
        <f>SUM($F$3:F98)</f>
        <v>3.2827755239999999E-2</v>
      </c>
      <c r="H98" s="64">
        <v>26.286505519460007</v>
      </c>
      <c r="I98" s="63">
        <f t="shared" si="3"/>
        <v>4.3180578367000066</v>
      </c>
    </row>
    <row r="99" spans="1:9">
      <c r="A99" s="61"/>
      <c r="B99" s="70">
        <v>20.729148029793866</v>
      </c>
      <c r="C99" s="62">
        <f t="shared" si="2"/>
        <v>1.0729148029793865</v>
      </c>
      <c r="D99" s="63">
        <v>0.47737199800000002</v>
      </c>
      <c r="E99" s="63">
        <f>SUM($D$3:D99)</f>
        <v>22.478647435999999</v>
      </c>
      <c r="F99" s="64">
        <v>1.4366390300000001E-3</v>
      </c>
      <c r="G99" s="63">
        <f>SUM($F$3:F99)</f>
        <v>3.4264394269999998E-2</v>
      </c>
      <c r="H99" s="64">
        <v>26.899687614899996</v>
      </c>
      <c r="I99" s="63">
        <f t="shared" si="3"/>
        <v>4.4553045731699967</v>
      </c>
    </row>
    <row r="100" spans="1:9">
      <c r="A100" s="61"/>
      <c r="B100" s="70">
        <v>20.879659085927081</v>
      </c>
      <c r="C100" s="62">
        <f t="shared" si="2"/>
        <v>1.0879659085927083</v>
      </c>
      <c r="D100" s="63">
        <v>0.49393009300000001</v>
      </c>
      <c r="E100" s="63">
        <f>SUM($D$3:D100)</f>
        <v>22.972577528999999</v>
      </c>
      <c r="F100" s="64">
        <v>1.8845107299999999E-3</v>
      </c>
      <c r="G100" s="63">
        <f>SUM($F$3:F100)</f>
        <v>3.6148904999999995E-2</v>
      </c>
      <c r="H100" s="64">
        <v>27.578544270290003</v>
      </c>
      <c r="I100" s="63">
        <f t="shared" si="3"/>
        <v>4.6421156462900051</v>
      </c>
    </row>
    <row r="101" spans="1:9">
      <c r="A101" s="61"/>
      <c r="B101" s="70">
        <v>21.226955514026503</v>
      </c>
      <c r="C101" s="62">
        <f t="shared" si="2"/>
        <v>1.1226955514026504</v>
      </c>
      <c r="D101" s="63">
        <v>0.48916422900000001</v>
      </c>
      <c r="E101" s="63">
        <f>SUM($D$3:D101)</f>
        <v>23.461741757999999</v>
      </c>
      <c r="F101" s="64">
        <v>1.87720344E-3</v>
      </c>
      <c r="G101" s="63">
        <f>SUM($F$3:F101)</f>
        <v>3.8026108439999998E-2</v>
      </c>
      <c r="H101" s="64">
        <v>28.515993694369996</v>
      </c>
      <c r="I101" s="63">
        <f t="shared" si="3"/>
        <v>5.0922780448099978</v>
      </c>
    </row>
    <row r="102" spans="1:9">
      <c r="A102" s="61"/>
      <c r="B102" s="70">
        <v>21.54437951770154</v>
      </c>
      <c r="C102" s="62">
        <f t="shared" si="2"/>
        <v>1.154437951770154</v>
      </c>
      <c r="D102" s="63">
        <v>0.50962803000000001</v>
      </c>
      <c r="E102" s="63">
        <f>SUM($D$3:D102)</f>
        <v>23.971369787999997</v>
      </c>
      <c r="F102" s="64">
        <v>1.81227427E-3</v>
      </c>
      <c r="G102" s="63">
        <f>SUM($F$3:F102)</f>
        <v>3.9838382709999995E-2</v>
      </c>
      <c r="H102" s="64">
        <v>29.437783849750002</v>
      </c>
      <c r="I102" s="63">
        <f t="shared" si="3"/>
        <v>5.5062524444600029</v>
      </c>
    </row>
    <row r="103" spans="1:9">
      <c r="A103" s="61"/>
      <c r="B103" s="70">
        <v>21.545854167338131</v>
      </c>
      <c r="C103" s="62">
        <f t="shared" si="2"/>
        <v>1.1545854167338132</v>
      </c>
      <c r="D103" s="63">
        <v>0.50313276799999995</v>
      </c>
      <c r="E103" s="63">
        <f>SUM($D$3:D103)</f>
        <v>24.474502555999997</v>
      </c>
      <c r="F103" s="64">
        <v>1.91214948E-3</v>
      </c>
      <c r="G103" s="63">
        <f>SUM($F$3:F103)</f>
        <v>4.1750532189999995E-2</v>
      </c>
      <c r="H103" s="64">
        <v>29.928760174059995</v>
      </c>
      <c r="I103" s="63">
        <f t="shared" si="3"/>
        <v>5.4960081502499989</v>
      </c>
    </row>
    <row r="104" spans="1:9">
      <c r="A104" s="61"/>
      <c r="B104" s="70">
        <v>21.491226329278831</v>
      </c>
      <c r="C104" s="62">
        <f t="shared" si="2"/>
        <v>1.1491226329278832</v>
      </c>
      <c r="D104" s="63">
        <v>0.50328104299999998</v>
      </c>
      <c r="E104" s="63">
        <f>SUM($D$3:D104)</f>
        <v>24.977783598999999</v>
      </c>
      <c r="F104" s="64">
        <v>1.5072492900000001E-3</v>
      </c>
      <c r="G104" s="63">
        <f>SUM($F$3:F104)</f>
        <v>4.3257781479999993E-2</v>
      </c>
      <c r="H104" s="64">
        <v>30.342065839949999</v>
      </c>
      <c r="I104" s="63">
        <f t="shared" si="3"/>
        <v>5.4075400224300019</v>
      </c>
    </row>
    <row r="105" spans="1:9">
      <c r="A105" s="61"/>
      <c r="B105" s="70">
        <v>21.386930772024261</v>
      </c>
      <c r="C105" s="62">
        <f t="shared" si="2"/>
        <v>1.1386930772024262</v>
      </c>
      <c r="D105" s="63">
        <v>0.52193132900000005</v>
      </c>
      <c r="E105" s="63">
        <f>SUM($D$3:D105)</f>
        <v>25.499714928</v>
      </c>
      <c r="F105" s="64">
        <v>2.3875283400000002E-3</v>
      </c>
      <c r="G105" s="63">
        <f>SUM($F$3:F105)</f>
        <v>4.5645309819999993E-2</v>
      </c>
      <c r="H105" s="64">
        <v>30.705135343889996</v>
      </c>
      <c r="I105" s="63">
        <f t="shared" si="3"/>
        <v>5.2510657257099957</v>
      </c>
    </row>
    <row r="106" spans="1:9">
      <c r="A106" s="61"/>
      <c r="B106" s="70">
        <v>21.568992719099796</v>
      </c>
      <c r="C106" s="62">
        <f t="shared" si="2"/>
        <v>1.1568992719099795</v>
      </c>
      <c r="D106" s="63">
        <v>0.51354938100000003</v>
      </c>
      <c r="E106" s="63">
        <f>SUM($D$3:D106)</f>
        <v>26.013264309</v>
      </c>
      <c r="F106" s="64">
        <v>2.7437287799999999E-3</v>
      </c>
      <c r="G106" s="63">
        <f>SUM($F$3:F106)</f>
        <v>4.8389038599999996E-2</v>
      </c>
      <c r="H106" s="64">
        <v>31.465939192739999</v>
      </c>
      <c r="I106" s="63">
        <f t="shared" si="3"/>
        <v>5.5010639223399984</v>
      </c>
    </row>
    <row r="107" spans="1:9">
      <c r="A107" s="61">
        <v>2017</v>
      </c>
      <c r="B107" s="70">
        <v>21.688199715224666</v>
      </c>
      <c r="C107" s="62">
        <f t="shared" si="2"/>
        <v>1.1688199715224665</v>
      </c>
      <c r="D107" s="63">
        <v>0.52916686599999996</v>
      </c>
      <c r="E107" s="63">
        <f>SUM($D$3:D107)</f>
        <v>26.542431175000001</v>
      </c>
      <c r="F107" s="64">
        <v>1.6676465E-3</v>
      </c>
      <c r="G107" s="63">
        <f>SUM($F$3:F107)</f>
        <v>5.0056685099999998E-2</v>
      </c>
      <c r="H107" s="64">
        <v>32.157442603620005</v>
      </c>
      <c r="I107" s="63">
        <f t="shared" si="3"/>
        <v>5.6650681137200074</v>
      </c>
    </row>
    <row r="108" spans="1:9">
      <c r="A108" s="61"/>
      <c r="B108" s="70">
        <v>22.001951224989867</v>
      </c>
      <c r="C108" s="62">
        <f t="shared" si="2"/>
        <v>1.2001951224989869</v>
      </c>
      <c r="D108" s="63">
        <v>0.55262441200000001</v>
      </c>
      <c r="E108" s="63">
        <f>SUM($D$3:D108)</f>
        <v>27.095055587000001</v>
      </c>
      <c r="F108" s="64">
        <v>2.9461445499999999E-3</v>
      </c>
      <c r="G108" s="63">
        <f>SUM($F$3:F108)</f>
        <v>5.300282965E-2</v>
      </c>
      <c r="H108" s="64">
        <v>33.159975305479996</v>
      </c>
      <c r="I108" s="63">
        <f t="shared" si="3"/>
        <v>6.117922548129993</v>
      </c>
    </row>
    <row r="109" spans="1:9">
      <c r="A109" s="61"/>
      <c r="B109" s="70">
        <v>22.205547745903839</v>
      </c>
      <c r="C109" s="62">
        <f t="shared" si="2"/>
        <v>1.2205547745903838</v>
      </c>
      <c r="D109" s="63">
        <v>0.49336838999999999</v>
      </c>
      <c r="E109" s="63">
        <f>SUM($D$3:D109)</f>
        <v>27.588423977000001</v>
      </c>
      <c r="F109" s="64">
        <v>3.2950397600000009E-3</v>
      </c>
      <c r="G109" s="63">
        <f>SUM($F$3:F109)</f>
        <v>5.629786941E-2</v>
      </c>
      <c r="H109" s="64">
        <v>33.949323895470002</v>
      </c>
      <c r="I109" s="63">
        <f t="shared" si="3"/>
        <v>6.4171977878800028</v>
      </c>
    </row>
    <row r="110" spans="1:9">
      <c r="A110" s="61"/>
      <c r="B110" s="70">
        <v>22.316440598552056</v>
      </c>
      <c r="C110" s="62">
        <f t="shared" si="2"/>
        <v>1.2316440598552054</v>
      </c>
      <c r="D110" s="63">
        <v>0.63627952399999999</v>
      </c>
      <c r="E110" s="63">
        <f>SUM($D$3:D110)</f>
        <v>28.224703501</v>
      </c>
      <c r="F110" s="64">
        <v>2.9871626900000001E-3</v>
      </c>
      <c r="G110" s="63">
        <f>SUM($F$3:F110)</f>
        <v>5.9285032100000003E-2</v>
      </c>
      <c r="H110" s="64">
        <v>34.737231831620001</v>
      </c>
      <c r="I110" s="63">
        <f t="shared" si="3"/>
        <v>6.5718133627200004</v>
      </c>
    </row>
    <row r="111" spans="1:9">
      <c r="A111" s="61"/>
      <c r="B111" s="70">
        <v>22.801756674912038</v>
      </c>
      <c r="C111" s="62">
        <f t="shared" si="2"/>
        <v>1.2801756674912039</v>
      </c>
      <c r="D111" s="63">
        <v>0.60346577400000001</v>
      </c>
      <c r="E111" s="63">
        <f>SUM($D$3:D111)</f>
        <v>28.828169275</v>
      </c>
      <c r="F111" s="64">
        <v>2.8852331899999993E-3</v>
      </c>
      <c r="G111" s="63">
        <f>SUM($F$3:F111)</f>
        <v>6.2170265289999999E-2</v>
      </c>
      <c r="H111" s="64">
        <v>36.085513357780002</v>
      </c>
      <c r="I111" s="63">
        <f t="shared" si="3"/>
        <v>7.3195143480700011</v>
      </c>
    </row>
    <row r="112" spans="1:9">
      <c r="A112" s="61"/>
      <c r="B112" s="70">
        <v>22.42064578431674</v>
      </c>
      <c r="C112" s="62">
        <f t="shared" si="2"/>
        <v>1.2420645784316742</v>
      </c>
      <c r="D112" s="63">
        <v>0.60895944800000001</v>
      </c>
      <c r="E112" s="63">
        <f>SUM($D$3:D112)</f>
        <v>29.437128723000001</v>
      </c>
      <c r="F112" s="64">
        <v>3.8470206999999998E-3</v>
      </c>
      <c r="G112" s="63">
        <f>SUM($F$3:F112)</f>
        <v>6.6017285989999994E-2</v>
      </c>
      <c r="H112" s="64">
        <v>36.06181347183</v>
      </c>
      <c r="I112" s="63">
        <f t="shared" si="3"/>
        <v>6.6907020348199993</v>
      </c>
    </row>
    <row r="113" spans="1:9">
      <c r="A113" s="61"/>
      <c r="B113" s="70">
        <v>22.750800981122183</v>
      </c>
      <c r="C113" s="62">
        <f t="shared" si="2"/>
        <v>1.2750800981122183</v>
      </c>
      <c r="D113" s="63">
        <v>0.60473266800000003</v>
      </c>
      <c r="E113" s="63">
        <f>SUM($D$3:D113)</f>
        <v>30.041861391000001</v>
      </c>
      <c r="F113" s="64">
        <v>4.6499869700000005E-3</v>
      </c>
      <c r="G113" s="63">
        <f>SUM($F$3:F113)</f>
        <v>7.0667272959999999E-2</v>
      </c>
      <c r="H113" s="64">
        <v>37.178443695909991</v>
      </c>
      <c r="I113" s="63">
        <f t="shared" si="3"/>
        <v>7.207249577869991</v>
      </c>
    </row>
    <row r="114" spans="1:9">
      <c r="A114" s="61"/>
      <c r="B114" s="70">
        <v>22.704271509106853</v>
      </c>
      <c r="C114" s="62">
        <f t="shared" si="2"/>
        <v>1.2704271509106855</v>
      </c>
      <c r="D114" s="63">
        <v>0.62469560599999996</v>
      </c>
      <c r="E114" s="63">
        <f>SUM($D$3:D114)</f>
        <v>30.666556997000001</v>
      </c>
      <c r="F114" s="64">
        <v>4.1630080900000007E-3</v>
      </c>
      <c r="G114" s="63">
        <f>SUM($F$3:F114)</f>
        <v>7.4830281050000003E-2</v>
      </c>
      <c r="H114" s="64">
        <v>37.708139542750004</v>
      </c>
      <c r="I114" s="63">
        <f t="shared" si="3"/>
        <v>7.1164128268000013</v>
      </c>
    </row>
    <row r="115" spans="1:9">
      <c r="A115" s="61"/>
      <c r="B115" s="70">
        <v>22.620776598682337</v>
      </c>
      <c r="C115" s="62">
        <f t="shared" si="2"/>
        <v>1.2620776598682335</v>
      </c>
      <c r="D115" s="63">
        <v>0.619601493</v>
      </c>
      <c r="E115" s="63">
        <f>SUM($D$3:D115)</f>
        <v>31.286158490000002</v>
      </c>
      <c r="F115" s="64">
        <v>4.4022410300000002E-3</v>
      </c>
      <c r="G115" s="63">
        <f>SUM($F$3:F115)</f>
        <v>7.9232522080000006E-2</v>
      </c>
      <c r="H115" s="64">
        <v>38.167387185729993</v>
      </c>
      <c r="I115" s="63">
        <f t="shared" si="3"/>
        <v>6.9604612178099892</v>
      </c>
    </row>
    <row r="116" spans="1:9">
      <c r="A116" s="61"/>
      <c r="B116" s="70">
        <v>22.554923873912955</v>
      </c>
      <c r="C116" s="62">
        <f t="shared" si="2"/>
        <v>1.2554923873912953</v>
      </c>
      <c r="D116" s="63">
        <v>0.61246496299999997</v>
      </c>
      <c r="E116" s="63">
        <f>SUM($D$3:D116)</f>
        <v>31.898623453000003</v>
      </c>
      <c r="F116" s="64">
        <v>4.3668849200000004E-3</v>
      </c>
      <c r="G116" s="63">
        <f>SUM($F$3:F116)</f>
        <v>8.3599407000000001E-2</v>
      </c>
      <c r="H116" s="64">
        <v>38.644766436650002</v>
      </c>
      <c r="I116" s="63">
        <f t="shared" si="3"/>
        <v>6.8297423906500008</v>
      </c>
    </row>
    <row r="117" spans="1:9">
      <c r="A117" s="61"/>
      <c r="B117" s="70">
        <v>22.398317194378727</v>
      </c>
      <c r="C117" s="62">
        <f t="shared" si="2"/>
        <v>1.2398317194378725</v>
      </c>
      <c r="D117" s="63">
        <v>0.63325092699999996</v>
      </c>
      <c r="E117" s="63">
        <f>SUM($D$3:D117)</f>
        <v>32.531874380000005</v>
      </c>
      <c r="F117" s="64">
        <v>4.6328013599999992E-3</v>
      </c>
      <c r="G117" s="63">
        <f>SUM($F$3:F117)</f>
        <v>8.8232208359999995E-2</v>
      </c>
      <c r="H117" s="64">
        <v>38.990172115240007</v>
      </c>
      <c r="I117" s="63">
        <f t="shared" si="3"/>
        <v>6.5465299435999995</v>
      </c>
    </row>
    <row r="118" spans="1:9">
      <c r="A118" s="61"/>
      <c r="B118" s="70">
        <v>22.481960382807031</v>
      </c>
      <c r="C118" s="62">
        <f t="shared" si="2"/>
        <v>1.2481960382807031</v>
      </c>
      <c r="D118" s="63">
        <v>0.62402492700000001</v>
      </c>
      <c r="E118" s="63">
        <f>SUM($D$3:D118)</f>
        <v>33.155899307000006</v>
      </c>
      <c r="F118" s="64">
        <v>2.8171206499999994E-3</v>
      </c>
      <c r="G118" s="63">
        <f>SUM($F$3:F118)</f>
        <v>9.1049329009999999E-2</v>
      </c>
      <c r="H118" s="64">
        <v>39.741215611130002</v>
      </c>
      <c r="I118" s="63">
        <f t="shared" si="3"/>
        <v>6.6763656331399943</v>
      </c>
    </row>
    <row r="119" spans="1:9">
      <c r="A119" s="61">
        <v>2018</v>
      </c>
      <c r="B119" s="70">
        <v>22.848594996176413</v>
      </c>
      <c r="C119" s="62">
        <f t="shared" si="2"/>
        <v>1.2848594996176415</v>
      </c>
      <c r="D119" s="63">
        <v>0.65473703599999999</v>
      </c>
      <c r="E119" s="63">
        <f>SUM($D$3:D119)</f>
        <v>33.810636343000006</v>
      </c>
      <c r="F119" s="64">
        <v>4.0506842300000005E-3</v>
      </c>
      <c r="G119" s="63">
        <f>SUM($F$3:F119)</f>
        <v>9.5100013240000003E-2</v>
      </c>
      <c r="H119" s="64">
        <v>41.02406018101</v>
      </c>
      <c r="I119" s="63">
        <f t="shared" si="3"/>
        <v>7.3085238512499942</v>
      </c>
    </row>
    <row r="120" spans="1:9">
      <c r="A120" s="61"/>
      <c r="B120" s="70">
        <v>22.834436149515156</v>
      </c>
      <c r="C120" s="62">
        <f t="shared" si="2"/>
        <v>1.2834436149515156</v>
      </c>
      <c r="D120" s="63">
        <v>0.71354528900000003</v>
      </c>
      <c r="E120" s="63">
        <f>SUM($D$3:D120)</f>
        <v>34.524181632000008</v>
      </c>
      <c r="F120" s="64">
        <v>4.6161586900000003E-3</v>
      </c>
      <c r="G120" s="63">
        <f>SUM($F$3:F120)</f>
        <v>9.971617193E-2</v>
      </c>
      <c r="H120" s="64">
        <v>41.694060336010004</v>
      </c>
      <c r="I120" s="63">
        <f t="shared" si="3"/>
        <v>7.269594875939994</v>
      </c>
    </row>
    <row r="121" spans="1:9">
      <c r="A121" s="61"/>
      <c r="B121" s="70">
        <v>22.969149334533522</v>
      </c>
      <c r="C121" s="62">
        <f t="shared" si="2"/>
        <v>1.2969149334533521</v>
      </c>
      <c r="D121" s="63">
        <v>0.59002310999999996</v>
      </c>
      <c r="E121" s="63">
        <f>SUM($D$3:D121)</f>
        <v>35.114204742000005</v>
      </c>
      <c r="F121" s="64">
        <v>4.1682005799999998E-3</v>
      </c>
      <c r="G121" s="63">
        <f>SUM($F$3:F121)</f>
        <v>0.10388437251</v>
      </c>
      <c r="H121" s="64">
        <v>42.509111676270003</v>
      </c>
      <c r="I121" s="63">
        <f t="shared" si="3"/>
        <v>7.4987913067799994</v>
      </c>
    </row>
    <row r="122" spans="1:9">
      <c r="A122" s="61"/>
      <c r="B122" s="70">
        <v>22.942511222818521</v>
      </c>
      <c r="C122" s="62">
        <f t="shared" si="2"/>
        <v>1.2942511222818522</v>
      </c>
      <c r="D122" s="63">
        <v>0.58577172799999999</v>
      </c>
      <c r="E122" s="63">
        <f>SUM($D$3:D122)</f>
        <v>35.699976470000003</v>
      </c>
      <c r="F122" s="64">
        <v>3.1881453500000002E-3</v>
      </c>
      <c r="G122" s="63">
        <f>SUM($F$3:F122)</f>
        <v>0.10707251786000001</v>
      </c>
      <c r="H122" s="64">
        <v>43.024369910129998</v>
      </c>
      <c r="I122" s="63">
        <f t="shared" si="3"/>
        <v>7.4314659579899924</v>
      </c>
    </row>
    <row r="123" spans="1:9">
      <c r="A123" s="61"/>
      <c r="B123" s="70">
        <v>22.589995664455941</v>
      </c>
      <c r="C123" s="62">
        <f t="shared" si="2"/>
        <v>1.2589995664455942</v>
      </c>
      <c r="D123" s="63">
        <v>0.650267649</v>
      </c>
      <c r="E123" s="63">
        <f>SUM($D$3:D123)</f>
        <v>36.350244119000003</v>
      </c>
      <c r="F123" s="64">
        <v>4.4727850199999999E-3</v>
      </c>
      <c r="G123" s="63">
        <f>SUM($F$3:F123)</f>
        <v>0.11154530288</v>
      </c>
      <c r="H123" s="64">
        <v>42.990533497619992</v>
      </c>
      <c r="I123" s="63">
        <f t="shared" si="3"/>
        <v>6.751834681499993</v>
      </c>
    </row>
    <row r="124" spans="1:9">
      <c r="A124" s="61"/>
      <c r="B124" s="70">
        <v>22.643784210797502</v>
      </c>
      <c r="C124" s="62">
        <f t="shared" si="2"/>
        <v>1.2643784210797504</v>
      </c>
      <c r="D124" s="63">
        <v>0.63553802199999998</v>
      </c>
      <c r="E124" s="63">
        <f>SUM($D$3:D124)</f>
        <v>36.985782141000001</v>
      </c>
      <c r="F124" s="64">
        <v>5.0873633700000004E-3</v>
      </c>
      <c r="G124" s="63">
        <f>SUM($F$3:F124)</f>
        <v>0.11663266625</v>
      </c>
      <c r="H124" s="64">
        <v>43.711006981320004</v>
      </c>
      <c r="I124" s="63">
        <f t="shared" si="3"/>
        <v>6.8418575065700011</v>
      </c>
    </row>
    <row r="125" spans="1:9">
      <c r="A125" s="61"/>
      <c r="B125" s="70">
        <v>22.791025293634419</v>
      </c>
      <c r="C125" s="62">
        <f t="shared" si="2"/>
        <v>1.2791025293634419</v>
      </c>
      <c r="D125" s="63">
        <v>0.64556575800000005</v>
      </c>
      <c r="E125" s="63">
        <f>SUM($D$3:D125)</f>
        <v>37.631347899000005</v>
      </c>
      <c r="F125" s="64">
        <v>4.8405317899999998E-3</v>
      </c>
      <c r="G125" s="63">
        <f>SUM($F$3:F125)</f>
        <v>0.12147319804000001</v>
      </c>
      <c r="H125" s="64">
        <v>44.620166507009998</v>
      </c>
      <c r="I125" s="63">
        <f t="shared" si="3"/>
        <v>7.1102918060499931</v>
      </c>
    </row>
    <row r="126" spans="1:9">
      <c r="A126" s="61"/>
      <c r="B126" s="70">
        <v>23.064592361907831</v>
      </c>
      <c r="C126" s="62">
        <f t="shared" si="2"/>
        <v>1.3064592361907832</v>
      </c>
      <c r="D126" s="63">
        <v>0.65118379699999995</v>
      </c>
      <c r="E126" s="63">
        <f>SUM($D$3:D126)</f>
        <v>38.282531696000007</v>
      </c>
      <c r="F126" s="64">
        <v>3.9217337399999998E-3</v>
      </c>
      <c r="G126" s="63">
        <f>SUM($F$3:F126)</f>
        <v>0.12539493178</v>
      </c>
      <c r="H126" s="64">
        <v>45.793798723079995</v>
      </c>
      <c r="I126" s="63">
        <f t="shared" si="3"/>
        <v>7.6366619588599889</v>
      </c>
    </row>
    <row r="127" spans="1:9">
      <c r="A127" s="61"/>
      <c r="B127" s="70">
        <v>23.147524259311357</v>
      </c>
      <c r="C127" s="62">
        <f t="shared" si="2"/>
        <v>1.3147524259311356</v>
      </c>
      <c r="D127" s="63">
        <v>0.64644136200000002</v>
      </c>
      <c r="E127" s="63">
        <f>SUM($D$3:D127)</f>
        <v>38.928973058000004</v>
      </c>
      <c r="F127" s="64">
        <v>4.3796608700000005E-3</v>
      </c>
      <c r="G127" s="63">
        <f>SUM($F$3:F127)</f>
        <v>0.12977459264999999</v>
      </c>
      <c r="H127" s="64">
        <v>46.589148972309992</v>
      </c>
      <c r="I127" s="63">
        <f t="shared" si="3"/>
        <v>7.7899505069599897</v>
      </c>
    </row>
    <row r="128" spans="1:9">
      <c r="A128" s="49"/>
      <c r="B128" s="70">
        <v>23.073314728834994</v>
      </c>
      <c r="C128" s="62">
        <f t="shared" si="2"/>
        <v>1.3073314728834995</v>
      </c>
      <c r="D128" s="63">
        <v>0.63593105699999997</v>
      </c>
      <c r="E128" s="63">
        <f>SUM($D$3:D128)</f>
        <v>39.564904115000004</v>
      </c>
      <c r="F128" s="64">
        <v>4.75192188E-3</v>
      </c>
      <c r="G128" s="63">
        <f>SUM($F$3:F128)</f>
        <v>0.13452651453</v>
      </c>
      <c r="H128" s="64">
        <v>47.060794066500009</v>
      </c>
      <c r="I128" s="63">
        <f t="shared" si="3"/>
        <v>7.630416466030006</v>
      </c>
    </row>
    <row r="129" spans="1:9">
      <c r="A129" s="33"/>
      <c r="B129" s="70">
        <v>23.299515969118985</v>
      </c>
      <c r="C129" s="62">
        <f t="shared" si="2"/>
        <v>1.3299515969118985</v>
      </c>
      <c r="D129" s="63">
        <v>0.65267107899999999</v>
      </c>
      <c r="E129" s="63">
        <f>SUM($D$3:D129)</f>
        <v>40.217575194000005</v>
      </c>
      <c r="F129" s="64">
        <v>4.5613975999999994E-3</v>
      </c>
      <c r="G129" s="63">
        <f>SUM($F$3:F129)</f>
        <v>0.13908791212999999</v>
      </c>
      <c r="H129" s="64">
        <v>48.164197991349994</v>
      </c>
      <c r="I129" s="63">
        <f t="shared" si="3"/>
        <v>8.08571070947999</v>
      </c>
    </row>
    <row r="130" spans="1:9">
      <c r="A130" s="33"/>
      <c r="B130" s="70">
        <v>22.70875594011676</v>
      </c>
      <c r="C130" s="62">
        <f t="shared" si="2"/>
        <v>1.270875594011676</v>
      </c>
      <c r="D130" s="63">
        <v>0.65609963599999999</v>
      </c>
      <c r="E130" s="63">
        <f>SUM($D$3:D130)</f>
        <v>40.873674830000006</v>
      </c>
      <c r="F130" s="64">
        <v>3.7012165299999994E-3</v>
      </c>
      <c r="G130" s="63">
        <f>SUM($F$3:F130)</f>
        <v>0.14278912865999999</v>
      </c>
      <c r="H130" s="64">
        <v>47.57661187219</v>
      </c>
      <c r="I130" s="63">
        <f t="shared" si="3"/>
        <v>6.8457261708499928</v>
      </c>
    </row>
    <row r="131" spans="1:9">
      <c r="A131" s="61">
        <v>2019</v>
      </c>
      <c r="B131" s="70">
        <v>22.617903233022826</v>
      </c>
      <c r="C131" s="62">
        <f t="shared" si="2"/>
        <v>1.2617903233022827</v>
      </c>
      <c r="D131" s="63">
        <v>0.66689817900000004</v>
      </c>
      <c r="E131" s="63">
        <f>SUM($D$3:D131)</f>
        <v>41.540573009000006</v>
      </c>
      <c r="F131" s="64">
        <v>4.7920733770366866E-3</v>
      </c>
      <c r="G131" s="63">
        <f>SUM($F$3:F131)</f>
        <v>0.14758120203703667</v>
      </c>
      <c r="H131" s="64">
        <v>48.042207151250004</v>
      </c>
      <c r="I131" s="63">
        <f t="shared" si="3"/>
        <v>6.6492153442870361</v>
      </c>
    </row>
    <row r="132" spans="1:9">
      <c r="A132" s="61"/>
      <c r="B132" s="70">
        <v>23.13622782507943</v>
      </c>
      <c r="C132" s="62">
        <f t="shared" ref="C132:C195" si="4">B132/10-1</f>
        <v>1.313622782507943</v>
      </c>
      <c r="D132" s="63">
        <v>0.73410472999999998</v>
      </c>
      <c r="E132" s="63">
        <f>SUM($D$3:D132)</f>
        <v>42.274677739000005</v>
      </c>
      <c r="F132" s="64">
        <v>5.1083409838085471E-3</v>
      </c>
      <c r="G132" s="63">
        <f>SUM($F$3:F132)</f>
        <v>0.15268954302084523</v>
      </c>
      <c r="H132" s="64">
        <v>49.856010612790001</v>
      </c>
      <c r="I132" s="63">
        <f t="shared" ref="I132:I195" si="5">H132+G132-E132</f>
        <v>7.7340224168108449</v>
      </c>
    </row>
    <row r="133" spans="1:9">
      <c r="A133" s="61"/>
      <c r="B133" s="70">
        <v>23.401393549211747</v>
      </c>
      <c r="C133" s="62">
        <f t="shared" si="4"/>
        <v>1.3401393549211749</v>
      </c>
      <c r="D133" s="63">
        <v>0.65888028600000004</v>
      </c>
      <c r="E133" s="63">
        <f>SUM($D$3:D133)</f>
        <v>42.933558025000004</v>
      </c>
      <c r="F133" s="64">
        <v>6.4995527221854907E-3</v>
      </c>
      <c r="G133" s="63">
        <f>SUM($F$3:F133)</f>
        <v>0.15918909574303072</v>
      </c>
      <c r="H133" s="64">
        <v>51.068873244860008</v>
      </c>
      <c r="I133" s="63">
        <f t="shared" si="5"/>
        <v>8.2945043156030351</v>
      </c>
    </row>
    <row r="134" spans="1:9">
      <c r="A134" s="61"/>
      <c r="B134" s="70">
        <v>23.643843367458054</v>
      </c>
      <c r="C134" s="62">
        <f t="shared" si="4"/>
        <v>1.3643843367458053</v>
      </c>
      <c r="D134" s="63">
        <v>0.671380843</v>
      </c>
      <c r="E134" s="63">
        <f>SUM($D$3:D134)</f>
        <v>43.604938868000005</v>
      </c>
      <c r="F134" s="64">
        <v>4.8318503136196471E-3</v>
      </c>
      <c r="G134" s="63">
        <f>SUM($F$3:F134)</f>
        <v>0.16402094605665038</v>
      </c>
      <c r="H134" s="64">
        <v>52.255951073310001</v>
      </c>
      <c r="I134" s="63">
        <f t="shared" si="5"/>
        <v>8.8150331513666487</v>
      </c>
    </row>
    <row r="135" spans="1:9">
      <c r="A135" s="61"/>
      <c r="B135" s="70">
        <v>23.841563158562668</v>
      </c>
      <c r="C135" s="62">
        <f t="shared" si="4"/>
        <v>1.3841563158562669</v>
      </c>
      <c r="D135" s="63">
        <v>0.70540495299999995</v>
      </c>
      <c r="E135" s="63">
        <f>SUM($D$3:D135)</f>
        <v>44.310343821000004</v>
      </c>
      <c r="F135" s="64">
        <v>6.2310965732297989E-3</v>
      </c>
      <c r="G135" s="63">
        <f>SUM($F$3:F135)</f>
        <v>0.17025204262988017</v>
      </c>
      <c r="H135" s="64">
        <v>53.400599145979996</v>
      </c>
      <c r="I135" s="63">
        <f t="shared" si="5"/>
        <v>9.2605073676098755</v>
      </c>
    </row>
    <row r="136" spans="1:9">
      <c r="A136" s="61"/>
      <c r="B136" s="70">
        <v>24.305434156755119</v>
      </c>
      <c r="C136" s="62">
        <f t="shared" si="4"/>
        <v>1.4305434156755119</v>
      </c>
      <c r="D136" s="63">
        <v>0.70610293499999999</v>
      </c>
      <c r="E136" s="63">
        <f>SUM($D$3:D136)</f>
        <v>45.016446756000001</v>
      </c>
      <c r="F136" s="64">
        <v>5.8286634664258038E-3</v>
      </c>
      <c r="G136" s="63">
        <f>SUM($F$3:F136)</f>
        <v>0.17608070609630597</v>
      </c>
      <c r="H136" s="64">
        <v>55.140200208330008</v>
      </c>
      <c r="I136" s="63">
        <f t="shared" si="5"/>
        <v>10.299834158426314</v>
      </c>
    </row>
    <row r="137" spans="1:9">
      <c r="A137" s="61"/>
      <c r="B137" s="70">
        <v>24.683528794973565</v>
      </c>
      <c r="C137" s="62">
        <f t="shared" si="4"/>
        <v>1.4683528794973566</v>
      </c>
      <c r="D137" s="63">
        <v>0.77071313799999996</v>
      </c>
      <c r="E137" s="63">
        <f>SUM($D$3:D137)</f>
        <v>45.787159893999998</v>
      </c>
      <c r="F137" s="64">
        <v>7.9983169928247999E-3</v>
      </c>
      <c r="G137" s="63">
        <f>SUM($F$3:F137)</f>
        <v>0.18407902308913077</v>
      </c>
      <c r="H137" s="64">
        <v>56.764758213</v>
      </c>
      <c r="I137" s="63">
        <f t="shared" si="5"/>
        <v>11.161677342089135</v>
      </c>
    </row>
    <row r="138" spans="1:9">
      <c r="A138" s="61"/>
      <c r="B138" s="70">
        <v>24.814334190883667</v>
      </c>
      <c r="C138" s="62">
        <f t="shared" si="4"/>
        <v>1.4814334190883667</v>
      </c>
      <c r="D138" s="63">
        <v>0.71145695099999995</v>
      </c>
      <c r="E138" s="63">
        <f>SUM($D$3:D138)</f>
        <v>46.498616845000001</v>
      </c>
      <c r="F138" s="64">
        <v>6.0792322563837028E-3</v>
      </c>
      <c r="G138" s="63">
        <f>SUM($F$3:F138)</f>
        <v>0.19015825534551448</v>
      </c>
      <c r="H138" s="64">
        <v>57.771846865999997</v>
      </c>
      <c r="I138" s="63">
        <f t="shared" si="5"/>
        <v>11.463388276345512</v>
      </c>
    </row>
    <row r="139" spans="1:9">
      <c r="A139" s="61"/>
      <c r="B139" s="70">
        <v>25.087435535240655</v>
      </c>
      <c r="C139" s="62">
        <f t="shared" si="4"/>
        <v>1.5087435535240656</v>
      </c>
      <c r="D139" s="63">
        <v>0.70171226399999997</v>
      </c>
      <c r="E139" s="63">
        <f>SUM($D$3:D139)</f>
        <v>47.200329109000002</v>
      </c>
      <c r="F139" s="64">
        <v>5.1842434957307419E-3</v>
      </c>
      <c r="G139" s="63">
        <f>SUM($F$3:F139)</f>
        <v>0.19534249884124522</v>
      </c>
      <c r="H139" s="64">
        <v>59.101555860689999</v>
      </c>
      <c r="I139" s="63">
        <f t="shared" si="5"/>
        <v>12.096569250531239</v>
      </c>
    </row>
    <row r="140" spans="1:9">
      <c r="A140" s="33"/>
      <c r="B140" s="70">
        <v>25.087334454439699</v>
      </c>
      <c r="C140" s="62">
        <f t="shared" si="4"/>
        <v>1.50873344544397</v>
      </c>
      <c r="D140" s="63">
        <v>0.738653271</v>
      </c>
      <c r="E140" s="63">
        <f>SUM($D$3:D140)</f>
        <v>47.938982379999999</v>
      </c>
      <c r="F140" s="64">
        <v>8.796534274713403E-3</v>
      </c>
      <c r="G140" s="63">
        <f>SUM($F$3:F140)</f>
        <v>0.20413903311595863</v>
      </c>
      <c r="H140" s="64">
        <v>59.824870597120004</v>
      </c>
      <c r="I140" s="63">
        <f t="shared" si="5"/>
        <v>12.090027250235963</v>
      </c>
    </row>
    <row r="141" spans="1:9">
      <c r="A141" s="33"/>
      <c r="B141" s="70">
        <v>25.251480919932352</v>
      </c>
      <c r="C141" s="62">
        <f t="shared" si="4"/>
        <v>1.525148091993235</v>
      </c>
      <c r="D141" s="63">
        <v>0.72185208999999995</v>
      </c>
      <c r="E141" s="63">
        <f>SUM($D$3:D141)</f>
        <v>48.660834469999998</v>
      </c>
      <c r="F141" s="64">
        <v>8.2891314056983984E-3</v>
      </c>
      <c r="G141" s="63">
        <f>SUM($F$3:F141)</f>
        <v>0.21242816452165703</v>
      </c>
      <c r="H141" s="64">
        <v>60.920827742449994</v>
      </c>
      <c r="I141" s="63">
        <f t="shared" si="5"/>
        <v>12.472421436971651</v>
      </c>
    </row>
    <row r="142" spans="1:9">
      <c r="A142" s="33"/>
      <c r="B142" s="70">
        <v>25.397509881650929</v>
      </c>
      <c r="C142" s="62">
        <f t="shared" si="4"/>
        <v>1.539750988165093</v>
      </c>
      <c r="D142" s="63">
        <v>0.70010469500000005</v>
      </c>
      <c r="E142" s="63">
        <f>SUM($D$3:D142)</f>
        <v>49.360939164999998</v>
      </c>
      <c r="F142" s="64">
        <v>6.8102408400000005E-3</v>
      </c>
      <c r="G142" s="63">
        <f>SUM($F$3:F142)</f>
        <v>0.21923840536165703</v>
      </c>
      <c r="H142" s="64">
        <v>61.966753920960002</v>
      </c>
      <c r="I142" s="63">
        <f t="shared" si="5"/>
        <v>12.825053161321662</v>
      </c>
    </row>
    <row r="143" spans="1:9">
      <c r="A143" s="61">
        <v>2020</v>
      </c>
      <c r="B143" s="70">
        <v>25.544504384276365</v>
      </c>
      <c r="C143" s="62">
        <f t="shared" si="4"/>
        <v>1.5544504384276365</v>
      </c>
      <c r="D143" s="63">
        <v>0.70429809399999999</v>
      </c>
      <c r="E143" s="63">
        <f>SUM($D$3:D143)</f>
        <v>50.065237259</v>
      </c>
      <c r="F143" s="64">
        <v>9.958226970000001E-3</v>
      </c>
      <c r="G143" s="63">
        <f>SUM($F$3:F143)</f>
        <v>0.22919663233165705</v>
      </c>
      <c r="H143" s="64">
        <v>63.016211768730003</v>
      </c>
      <c r="I143" s="63">
        <f t="shared" si="5"/>
        <v>13.18017114206166</v>
      </c>
    </row>
    <row r="144" spans="1:9">
      <c r="A144" s="61"/>
      <c r="B144" s="70">
        <v>25.158904884209331</v>
      </c>
      <c r="C144" s="62">
        <f t="shared" si="4"/>
        <v>1.5158904884209332</v>
      </c>
      <c r="D144" s="63">
        <v>0.79512696000000005</v>
      </c>
      <c r="E144" s="63">
        <f>SUM($D$3:D144)</f>
        <v>50.860364218999997</v>
      </c>
      <c r="F144" s="64">
        <v>1.269870597E-2</v>
      </c>
      <c r="G144" s="63">
        <f>SUM($F$3:F144)</f>
        <v>0.24189533830165705</v>
      </c>
      <c r="H144" s="64">
        <v>62.821803295350001</v>
      </c>
      <c r="I144" s="63">
        <f t="shared" si="5"/>
        <v>12.203334414651664</v>
      </c>
    </row>
    <row r="145" spans="1:9">
      <c r="A145" s="61"/>
      <c r="B145" s="70">
        <v>23.770646600417216</v>
      </c>
      <c r="C145" s="62">
        <f t="shared" si="4"/>
        <v>1.3770646600417216</v>
      </c>
      <c r="D145" s="63">
        <v>0.78236572699999996</v>
      </c>
      <c r="E145" s="63">
        <f>SUM($D$3:D145)</f>
        <v>51.642729945999996</v>
      </c>
      <c r="F145" s="64">
        <v>1.51568107E-2</v>
      </c>
      <c r="G145" s="63">
        <f>SUM($F$3:F145)</f>
        <v>0.25705214900165707</v>
      </c>
      <c r="H145" s="64">
        <v>60.139975270970005</v>
      </c>
      <c r="I145" s="63">
        <f t="shared" si="5"/>
        <v>8.7542974739716684</v>
      </c>
    </row>
    <row r="146" spans="1:9">
      <c r="A146" s="61"/>
      <c r="B146" s="70">
        <v>24.165171231303685</v>
      </c>
      <c r="C146" s="62">
        <f t="shared" si="4"/>
        <v>1.4165171231303684</v>
      </c>
      <c r="D146" s="63">
        <v>0.72899799200000004</v>
      </c>
      <c r="E146" s="63">
        <f>SUM($D$3:D146)</f>
        <v>52.371727937999992</v>
      </c>
      <c r="F146" s="64">
        <v>7.5686038399999985E-3</v>
      </c>
      <c r="G146" s="63">
        <f>SUM($F$3:F146)</f>
        <v>0.26462075284165709</v>
      </c>
      <c r="H146" s="64">
        <v>61.870042327920004</v>
      </c>
      <c r="I146" s="63">
        <f t="shared" si="5"/>
        <v>9.7629351427616697</v>
      </c>
    </row>
    <row r="147" spans="1:9">
      <c r="A147" s="61"/>
      <c r="B147" s="70">
        <v>24.951635811484621</v>
      </c>
      <c r="C147" s="62">
        <f t="shared" si="4"/>
        <v>1.495163581148462</v>
      </c>
      <c r="D147" s="63">
        <v>0.749019922</v>
      </c>
      <c r="E147" s="63">
        <f>SUM($D$3:D147)</f>
        <v>53.120747859999994</v>
      </c>
      <c r="F147" s="64">
        <v>9.7659540200000002E-3</v>
      </c>
      <c r="G147" s="63">
        <f>SUM($F$3:F147)</f>
        <v>0.27438670686165711</v>
      </c>
      <c r="H147" s="64">
        <v>64.637203549890003</v>
      </c>
      <c r="I147" s="63">
        <f t="shared" si="5"/>
        <v>11.790842396751671</v>
      </c>
    </row>
    <row r="148" spans="1:9">
      <c r="A148" s="61"/>
      <c r="B148" s="70">
        <v>25.206219221964457</v>
      </c>
      <c r="C148" s="62">
        <f t="shared" si="4"/>
        <v>1.5206219221964457</v>
      </c>
      <c r="D148" s="63">
        <v>0.66443715599999997</v>
      </c>
      <c r="E148" s="63">
        <f>SUM($D$3:D148)</f>
        <v>53.785185015999993</v>
      </c>
      <c r="F148" s="64">
        <v>1.6095851589999998E-2</v>
      </c>
      <c r="G148" s="63">
        <f>SUM($F$3:F148)</f>
        <v>0.2904825584516571</v>
      </c>
      <c r="H148" s="64">
        <v>65.939760421659997</v>
      </c>
      <c r="I148" s="63">
        <f t="shared" si="5"/>
        <v>12.445057964111662</v>
      </c>
    </row>
    <row r="149" spans="1:9">
      <c r="A149" s="61"/>
      <c r="B149" s="70">
        <v>25.104649129886191</v>
      </c>
      <c r="C149" s="62">
        <f t="shared" si="4"/>
        <v>1.5104649129886192</v>
      </c>
      <c r="D149" s="63">
        <v>0.65821993300000003</v>
      </c>
      <c r="E149" s="63">
        <f>SUM($D$3:D149)</f>
        <v>54.443404948999991</v>
      </c>
      <c r="F149" s="64">
        <v>2.0775079730000003E-2</v>
      </c>
      <c r="G149" s="63">
        <f>SUM($F$3:F149)</f>
        <v>0.31125763818165708</v>
      </c>
      <c r="H149" s="64">
        <v>66.307508138800003</v>
      </c>
      <c r="I149" s="63">
        <f t="shared" si="5"/>
        <v>12.17536082798167</v>
      </c>
    </row>
    <row r="150" spans="1:9">
      <c r="A150" s="61"/>
      <c r="B150" s="70">
        <v>25.621637900879048</v>
      </c>
      <c r="C150" s="62">
        <f t="shared" si="4"/>
        <v>1.5621637900879048</v>
      </c>
      <c r="D150" s="63">
        <v>0.84913858600000003</v>
      </c>
      <c r="E150" s="63">
        <f>SUM($D$3:D150)</f>
        <v>55.292543534999993</v>
      </c>
      <c r="F150" s="64">
        <v>1.4102521059999998E-2</v>
      </c>
      <c r="G150" s="63">
        <f>SUM($F$3:F150)</f>
        <v>0.32536015924165707</v>
      </c>
      <c r="H150" s="64">
        <v>68.511092586689998</v>
      </c>
      <c r="I150" s="63">
        <f t="shared" si="5"/>
        <v>13.543909210931659</v>
      </c>
    </row>
    <row r="151" spans="1:9">
      <c r="A151" s="61"/>
      <c r="B151" s="70">
        <v>25.837252653103576</v>
      </c>
      <c r="C151" s="62">
        <f t="shared" si="4"/>
        <v>1.5837252653103575</v>
      </c>
      <c r="D151" s="63">
        <v>0.746821446</v>
      </c>
      <c r="E151" s="63">
        <f>SUM($D$3:D151)</f>
        <v>56.039364980999991</v>
      </c>
      <c r="F151" s="64">
        <v>1.7899710440000001E-2</v>
      </c>
      <c r="G151" s="63">
        <f>SUM($F$3:F151)</f>
        <v>0.34325986968165706</v>
      </c>
      <c r="H151" s="64">
        <v>69.820049749980001</v>
      </c>
      <c r="I151" s="63">
        <f t="shared" si="5"/>
        <v>14.123944638661669</v>
      </c>
    </row>
    <row r="152" spans="1:9">
      <c r="A152" s="33"/>
      <c r="B152" s="70">
        <v>25.727267745144804</v>
      </c>
      <c r="C152" s="62">
        <f t="shared" si="4"/>
        <v>1.5727267745144804</v>
      </c>
      <c r="D152" s="63">
        <v>0.73341973900000001</v>
      </c>
      <c r="E152" s="63">
        <f>SUM($D$3:D152)</f>
        <v>56.77278471999999</v>
      </c>
      <c r="F152" s="64">
        <v>1.8838614829999999E-2</v>
      </c>
      <c r="G152" s="63">
        <f>SUM($F$3:F152)</f>
        <v>0.36209848451165705</v>
      </c>
      <c r="H152" s="64">
        <v>70.234376237890004</v>
      </c>
      <c r="I152" s="63">
        <f t="shared" si="5"/>
        <v>13.823690002401676</v>
      </c>
    </row>
    <row r="153" spans="1:9">
      <c r="A153" s="33"/>
      <c r="B153" s="70">
        <v>26.513751800153535</v>
      </c>
      <c r="C153" s="62">
        <f t="shared" si="4"/>
        <v>1.6513751800153535</v>
      </c>
      <c r="D153" s="63">
        <v>0.75259104799999998</v>
      </c>
      <c r="E153" s="63">
        <f>SUM($D$3:D153)</f>
        <v>57.525375767999989</v>
      </c>
      <c r="F153" s="64">
        <v>1.718951627E-2</v>
      </c>
      <c r="G153" s="63">
        <f>SUM($F$3:F153)</f>
        <v>0.37928800078165703</v>
      </c>
      <c r="H153" s="64">
        <v>73.113575131199994</v>
      </c>
      <c r="I153" s="63">
        <f t="shared" si="5"/>
        <v>15.967487363981661</v>
      </c>
    </row>
    <row r="154" spans="1:9">
      <c r="A154" s="33"/>
      <c r="B154" s="70">
        <v>26.9705886271338</v>
      </c>
      <c r="C154" s="62">
        <f t="shared" si="4"/>
        <v>1.69705886271338</v>
      </c>
      <c r="D154" s="63">
        <v>0.74776525800000004</v>
      </c>
      <c r="E154" s="63">
        <f>SUM($D$3:D154)</f>
        <v>58.27314102599999</v>
      </c>
      <c r="F154" s="64">
        <v>1.8300318940000001E-2</v>
      </c>
      <c r="G154" s="63">
        <f>SUM($F$3:F154)</f>
        <v>0.39758831972165704</v>
      </c>
      <c r="H154" s="64">
        <v>75.105427802009999</v>
      </c>
      <c r="I154" s="63">
        <f t="shared" si="5"/>
        <v>17.229875095731671</v>
      </c>
    </row>
    <row r="155" spans="1:9">
      <c r="A155" s="61">
        <v>2021</v>
      </c>
      <c r="B155" s="70">
        <v>27.567157856942782</v>
      </c>
      <c r="C155" s="62">
        <f t="shared" si="4"/>
        <v>1.7567157856942783</v>
      </c>
      <c r="D155" s="63">
        <v>0.81868686999999996</v>
      </c>
      <c r="E155" s="63">
        <f>SUM($D$3:D155)</f>
        <v>59.091827895999991</v>
      </c>
      <c r="F155" s="64">
        <v>1.83411687E-2</v>
      </c>
      <c r="G155" s="63">
        <f>SUM($F$3:F155)</f>
        <v>0.41592948842165706</v>
      </c>
      <c r="H155" s="64">
        <v>77.572038916120022</v>
      </c>
      <c r="I155" s="63">
        <f t="shared" si="5"/>
        <v>18.896140508541684</v>
      </c>
    </row>
    <row r="156" spans="1:9">
      <c r="A156" s="61"/>
      <c r="B156" s="70">
        <v>27.121872494887494</v>
      </c>
      <c r="C156" s="62">
        <f t="shared" si="4"/>
        <v>1.7121872494887493</v>
      </c>
      <c r="D156" s="63">
        <v>0.83239947800000003</v>
      </c>
      <c r="E156" s="63">
        <f>SUM($D$3:D156)</f>
        <v>59.92422737399999</v>
      </c>
      <c r="F156" s="64">
        <v>1.9859129220000001E-2</v>
      </c>
      <c r="G156" s="63">
        <f>SUM($F$3:F156)</f>
        <v>0.43578861764165705</v>
      </c>
      <c r="H156" s="64">
        <v>77.110432758279998</v>
      </c>
      <c r="I156" s="63">
        <f t="shared" si="5"/>
        <v>17.621994001921671</v>
      </c>
    </row>
    <row r="157" spans="1:9">
      <c r="A157" s="61"/>
      <c r="B157" s="70">
        <v>27.941798928592654</v>
      </c>
      <c r="C157" s="62">
        <f t="shared" si="4"/>
        <v>1.7941798928592654</v>
      </c>
      <c r="D157" s="63">
        <v>0.772491382</v>
      </c>
      <c r="E157" s="63">
        <f>SUM($D$3:D157)</f>
        <v>60.696718755999989</v>
      </c>
      <c r="F157" s="64">
        <v>2.626753573E-2</v>
      </c>
      <c r="G157" s="63">
        <f>SUM($F$3:F157)</f>
        <v>0.46205615337165706</v>
      </c>
      <c r="H157" s="64">
        <v>80.190821064930006</v>
      </c>
      <c r="I157" s="63">
        <f t="shared" si="5"/>
        <v>19.95615846230168</v>
      </c>
    </row>
    <row r="158" spans="1:9">
      <c r="A158" s="61"/>
      <c r="B158" s="70">
        <v>28.090254855393699</v>
      </c>
      <c r="C158" s="62">
        <f t="shared" si="4"/>
        <v>1.8090254855393697</v>
      </c>
      <c r="D158" s="63">
        <v>0.77665413699999997</v>
      </c>
      <c r="E158" s="63">
        <f>SUM($D$3:D158)</f>
        <v>61.47337289299999</v>
      </c>
      <c r="F158" s="64">
        <v>2.3414458230000001E-2</v>
      </c>
      <c r="G158" s="63">
        <f>SUM($F$3:F158)</f>
        <v>0.48547061160165705</v>
      </c>
      <c r="H158" s="64">
        <v>81.366886679099991</v>
      </c>
      <c r="I158" s="63">
        <f t="shared" si="5"/>
        <v>20.378984397701657</v>
      </c>
    </row>
    <row r="159" spans="1:9">
      <c r="A159" s="61"/>
      <c r="B159" s="70">
        <v>28.232918979437969</v>
      </c>
      <c r="C159" s="62">
        <f t="shared" si="4"/>
        <v>1.8232918979437969</v>
      </c>
      <c r="D159" s="63">
        <v>0.81102948500000005</v>
      </c>
      <c r="E159" s="63">
        <f>SUM($D$3:D159)</f>
        <v>62.284402377999989</v>
      </c>
      <c r="F159" s="64">
        <v>1.8542225020000001E-2</v>
      </c>
      <c r="G159" s="63">
        <f>SUM($F$3:F159)</f>
        <v>0.50401283662165708</v>
      </c>
      <c r="H159" s="64">
        <v>82.570876920339998</v>
      </c>
      <c r="I159" s="63">
        <f t="shared" si="5"/>
        <v>20.790487378961664</v>
      </c>
    </row>
    <row r="160" spans="1:9">
      <c r="A160" s="61"/>
      <c r="B160" s="70">
        <v>28.584404863533397</v>
      </c>
      <c r="C160" s="62">
        <f t="shared" si="4"/>
        <v>1.8584404863533397</v>
      </c>
      <c r="D160" s="63">
        <v>0.82722689599999999</v>
      </c>
      <c r="E160" s="63">
        <f>SUM($D$3:D160)</f>
        <v>63.111629273999988</v>
      </c>
      <c r="F160" s="64">
        <v>2.2503050450000003E-2</v>
      </c>
      <c r="G160" s="63">
        <f>SUM($F$3:F160)</f>
        <v>0.52651588707165708</v>
      </c>
      <c r="H160" s="64">
        <v>84.408164354749999</v>
      </c>
      <c r="I160" s="63">
        <f t="shared" si="5"/>
        <v>21.823050967821665</v>
      </c>
    </row>
    <row r="161" spans="1:9">
      <c r="A161" s="61"/>
      <c r="B161" s="70">
        <v>28.49876619272953</v>
      </c>
      <c r="C161" s="62">
        <f t="shared" si="4"/>
        <v>1.849876619272953</v>
      </c>
      <c r="D161" s="63">
        <v>0.81179334199999997</v>
      </c>
      <c r="E161" s="63">
        <f>SUM($D$3:D161)</f>
        <v>63.923422615999989</v>
      </c>
      <c r="F161" s="64">
        <v>2.4212893439999997E-2</v>
      </c>
      <c r="G161" s="63">
        <f>SUM($F$3:F161)</f>
        <v>0.55072878051165708</v>
      </c>
      <c r="H161" s="64">
        <v>84.94059447907</v>
      </c>
      <c r="I161" s="63">
        <f t="shared" si="5"/>
        <v>21.567900643581673</v>
      </c>
    </row>
    <row r="162" spans="1:9">
      <c r="A162" s="61"/>
      <c r="B162" s="70">
        <v>28.653951856058175</v>
      </c>
      <c r="C162" s="62">
        <f t="shared" si="4"/>
        <v>1.8653951856058173</v>
      </c>
      <c r="D162" s="63">
        <v>0.84191945599999995</v>
      </c>
      <c r="E162" s="63">
        <f>SUM($D$3:D162)</f>
        <v>64.765342071999996</v>
      </c>
      <c r="F162" s="64">
        <v>2.5130790850000001E-2</v>
      </c>
      <c r="G162" s="63">
        <f>SUM($F$3:F162)</f>
        <v>0.57585957136165711</v>
      </c>
      <c r="H162" s="64">
        <v>86.209891561630002</v>
      </c>
      <c r="I162" s="63">
        <f t="shared" si="5"/>
        <v>22.020409060991668</v>
      </c>
    </row>
    <row r="163" spans="1:9">
      <c r="A163" s="61"/>
      <c r="B163" s="70">
        <v>28.689273043015788</v>
      </c>
      <c r="C163" s="62">
        <f t="shared" si="4"/>
        <v>1.8689273043015788</v>
      </c>
      <c r="D163" s="63">
        <v>0.79052975700000006</v>
      </c>
      <c r="E163" s="63">
        <f>SUM($D$3:D163)</f>
        <v>65.555871828999997</v>
      </c>
      <c r="F163" s="64">
        <v>2.9525162550000001E-2</v>
      </c>
      <c r="G163" s="63">
        <f>SUM($F$3:F163)</f>
        <v>0.60538473391165715</v>
      </c>
      <c r="H163" s="64">
        <v>87.061384591020001</v>
      </c>
      <c r="I163" s="63">
        <f t="shared" si="5"/>
        <v>22.110897495931667</v>
      </c>
    </row>
    <row r="164" spans="1:9">
      <c r="A164" s="61"/>
      <c r="B164" s="70">
        <v>28.380726958469758</v>
      </c>
      <c r="C164" s="62">
        <f t="shared" si="4"/>
        <v>1.838072695846976</v>
      </c>
      <c r="D164" s="63">
        <v>0.84124546700000002</v>
      </c>
      <c r="E164" s="63">
        <f>SUM($D$3:D164)</f>
        <v>66.39711729599999</v>
      </c>
      <c r="F164" s="64">
        <v>2.2069863159999998E-2</v>
      </c>
      <c r="G164" s="63">
        <f>SUM($F$3:F164)</f>
        <v>0.62745459707165718</v>
      </c>
      <c r="H164" s="64">
        <v>86.930776405710006</v>
      </c>
      <c r="I164" s="63">
        <f t="shared" si="5"/>
        <v>21.161113706781677</v>
      </c>
    </row>
    <row r="165" spans="1:9">
      <c r="A165" s="61"/>
      <c r="B165" s="70">
        <v>27.801677855149141</v>
      </c>
      <c r="C165" s="62">
        <f t="shared" si="4"/>
        <v>1.7801677855149141</v>
      </c>
      <c r="D165" s="63">
        <v>0.82177725999999995</v>
      </c>
      <c r="E165" s="63">
        <f>SUM($D$3:D165)</f>
        <v>67.218894555999995</v>
      </c>
      <c r="F165" s="64">
        <v>2.6210145649999999E-2</v>
      </c>
      <c r="G165" s="63">
        <f>SUM($F$3:F165)</f>
        <v>0.6536647427216572</v>
      </c>
      <c r="H165" s="64">
        <v>85.938305118350002</v>
      </c>
      <c r="I165" s="63">
        <f t="shared" si="5"/>
        <v>19.373075305071666</v>
      </c>
    </row>
    <row r="166" spans="1:9">
      <c r="A166" s="61"/>
      <c r="B166" s="70">
        <v>28.556231017015612</v>
      </c>
      <c r="C166" s="62">
        <f t="shared" si="4"/>
        <v>1.8556231017015614</v>
      </c>
      <c r="D166" s="63">
        <v>0.82287959899999996</v>
      </c>
      <c r="E166" s="63">
        <f>SUM($D$3:D166)</f>
        <v>68.041774154999999</v>
      </c>
      <c r="F166" s="64">
        <v>3.1824982870000004E-2</v>
      </c>
      <c r="G166" s="63">
        <f>SUM($F$3:F166)</f>
        <v>0.68548972559165722</v>
      </c>
      <c r="H166" s="64">
        <v>89.069387513469991</v>
      </c>
      <c r="I166" s="63">
        <f t="shared" si="5"/>
        <v>21.713103084061643</v>
      </c>
    </row>
    <row r="167" spans="1:9">
      <c r="A167" s="61">
        <v>2022</v>
      </c>
      <c r="B167" s="70">
        <v>28.464495733315886</v>
      </c>
      <c r="C167" s="62">
        <f t="shared" si="4"/>
        <v>1.8464495733315887</v>
      </c>
      <c r="D167" s="63">
        <v>0.83954263799999995</v>
      </c>
      <c r="E167" s="63">
        <f>SUM($D$3:D167)</f>
        <v>68.881316792999996</v>
      </c>
      <c r="F167" s="64">
        <v>2.4004451520000004E-2</v>
      </c>
      <c r="G167" s="63">
        <f>SUM($F$3:F167)</f>
        <v>0.70949417711165719</v>
      </c>
      <c r="H167" s="64">
        <v>89.596985020039995</v>
      </c>
      <c r="I167" s="63">
        <f t="shared" si="5"/>
        <v>21.425162404151649</v>
      </c>
    </row>
    <row r="168" spans="1:9">
      <c r="A168" s="61"/>
      <c r="B168" s="70">
        <v>27.802097840162684</v>
      </c>
      <c r="C168" s="62">
        <f t="shared" si="4"/>
        <v>1.7802097840162685</v>
      </c>
      <c r="D168" s="63">
        <v>0.96890373699999999</v>
      </c>
      <c r="E168" s="63">
        <f>SUM($D$3:D168)</f>
        <v>69.850220530000001</v>
      </c>
      <c r="F168" s="64">
        <v>3.9748361879999992E-2</v>
      </c>
      <c r="G168" s="63">
        <f>SUM($F$3:F168)</f>
        <v>0.74924253899165716</v>
      </c>
      <c r="H168" s="64">
        <v>88.432099027529986</v>
      </c>
      <c r="I168" s="63">
        <f t="shared" si="5"/>
        <v>19.331121036521637</v>
      </c>
    </row>
    <row r="169" spans="1:9">
      <c r="A169" s="61"/>
      <c r="B169" s="70">
        <v>27.840372559636386</v>
      </c>
      <c r="C169" s="62">
        <f t="shared" si="4"/>
        <v>1.7840372559636384</v>
      </c>
      <c r="D169" s="63">
        <v>0.85414263000000001</v>
      </c>
      <c r="E169" s="63">
        <f>SUM($D$3:D169)</f>
        <v>70.70436316</v>
      </c>
      <c r="F169" s="64">
        <v>3.8472560289999999E-2</v>
      </c>
      <c r="G169" s="63">
        <f>SUM($F$3:F169)</f>
        <v>0.78771509928165717</v>
      </c>
      <c r="H169" s="64">
        <v>89.364791543369989</v>
      </c>
      <c r="I169" s="63">
        <f t="shared" si="5"/>
        <v>19.448143482651645</v>
      </c>
    </row>
    <row r="170" spans="1:9">
      <c r="A170" s="61"/>
      <c r="B170" s="70">
        <v>27.270956477200532</v>
      </c>
      <c r="C170" s="62">
        <f t="shared" si="4"/>
        <v>1.727095647720053</v>
      </c>
      <c r="D170" s="63">
        <v>0.89623087700000004</v>
      </c>
      <c r="E170" s="63">
        <f>SUM($D$3:D170)</f>
        <v>71.600594036999993</v>
      </c>
      <c r="F170" s="64">
        <v>2.7430948899999998E-2</v>
      </c>
      <c r="G170" s="63">
        <f>SUM($F$3:F170)</f>
        <v>0.81514604818165715</v>
      </c>
      <c r="H170" s="64">
        <v>88.394171656219996</v>
      </c>
      <c r="I170" s="63">
        <f t="shared" si="5"/>
        <v>17.608723667401662</v>
      </c>
    </row>
    <row r="171" spans="1:9">
      <c r="A171" s="61"/>
      <c r="B171" s="70">
        <v>26.874659150525734</v>
      </c>
      <c r="C171" s="62">
        <f t="shared" si="4"/>
        <v>1.6874659150525733</v>
      </c>
      <c r="D171" s="63">
        <v>0.92410223300000005</v>
      </c>
      <c r="E171" s="63">
        <f>SUM($D$3:D171)</f>
        <v>72.524696269999993</v>
      </c>
      <c r="F171" s="64">
        <v>2.5816500020000001E-2</v>
      </c>
      <c r="G171" s="63">
        <f>SUM($F$3:F171)</f>
        <v>0.84096254820165717</v>
      </c>
      <c r="H171" s="64">
        <v>88.01427545836998</v>
      </c>
      <c r="I171" s="63">
        <f t="shared" si="5"/>
        <v>16.330541736571647</v>
      </c>
    </row>
    <row r="172" spans="1:9">
      <c r="A172" s="61"/>
      <c r="B172" s="70">
        <v>26.392718152598754</v>
      </c>
      <c r="C172" s="62">
        <f t="shared" si="4"/>
        <v>1.6392718152598755</v>
      </c>
      <c r="D172" s="63">
        <v>0.94578137500000004</v>
      </c>
      <c r="E172" s="63">
        <f>SUM($D$3:D172)</f>
        <v>73.470477644999988</v>
      </c>
      <c r="F172" s="64">
        <v>2.6908715700000002E-2</v>
      </c>
      <c r="G172" s="63">
        <f>SUM($F$3:F172)</f>
        <v>0.86787126390165714</v>
      </c>
      <c r="H172" s="64">
        <v>87.352378726579985</v>
      </c>
      <c r="I172" s="63">
        <f t="shared" si="5"/>
        <v>14.749772345481659</v>
      </c>
    </row>
    <row r="173" spans="1:9">
      <c r="A173" s="61"/>
      <c r="B173" s="70">
        <v>27.05246029079845</v>
      </c>
      <c r="C173" s="62">
        <f t="shared" si="4"/>
        <v>1.705246029079845</v>
      </c>
      <c r="D173" s="63">
        <v>0.92829995499999995</v>
      </c>
      <c r="E173" s="63">
        <f>SUM($D$3:D173)</f>
        <v>74.398777599999988</v>
      </c>
      <c r="F173" s="64">
        <v>3.7411379879999998E-2</v>
      </c>
      <c r="G173" s="63">
        <f>SUM($F$3:F173)</f>
        <v>0.90528264378165713</v>
      </c>
      <c r="H173" s="64">
        <v>90.455359335089994</v>
      </c>
      <c r="I173" s="63">
        <f t="shared" si="5"/>
        <v>16.961864378871667</v>
      </c>
    </row>
    <row r="174" spans="1:9">
      <c r="A174" s="61"/>
      <c r="B174" s="70">
        <v>27.139403198777067</v>
      </c>
      <c r="C174" s="62">
        <f t="shared" si="4"/>
        <v>1.7139403198777066</v>
      </c>
      <c r="D174" s="63">
        <v>0.90123601200000003</v>
      </c>
      <c r="E174" s="63">
        <f>SUM($D$3:D174)</f>
        <v>75.300013611999987</v>
      </c>
      <c r="F174" s="64">
        <v>4.2486208840000005E-2</v>
      </c>
      <c r="G174" s="63">
        <f>SUM($F$3:F174)</f>
        <v>0.94776885262165711</v>
      </c>
      <c r="H174" s="64">
        <v>91.594050563179991</v>
      </c>
      <c r="I174" s="63">
        <f t="shared" si="5"/>
        <v>17.241805803801668</v>
      </c>
    </row>
    <row r="175" spans="1:9">
      <c r="A175" s="61"/>
      <c r="B175" s="70">
        <v>26.018919553689045</v>
      </c>
      <c r="C175" s="62">
        <f t="shared" si="4"/>
        <v>1.6018919553689046</v>
      </c>
      <c r="D175" s="63">
        <v>0.93615905399999999</v>
      </c>
      <c r="E175" s="63">
        <f>SUM($D$3:D175)</f>
        <v>76.236172665999987</v>
      </c>
      <c r="F175" s="64">
        <v>3.4828440400000001E-2</v>
      </c>
      <c r="G175" s="63">
        <f>SUM($F$3:F175)</f>
        <v>0.9825972930216571</v>
      </c>
      <c r="H175" s="64">
        <v>88.687699266109988</v>
      </c>
      <c r="I175" s="63">
        <f t="shared" si="5"/>
        <v>13.434123893131655</v>
      </c>
    </row>
    <row r="176" spans="1:9">
      <c r="A176" s="61"/>
      <c r="B176" s="70">
        <v>26.031211257042422</v>
      </c>
      <c r="C176" s="62">
        <f t="shared" si="4"/>
        <v>1.6031211257042424</v>
      </c>
      <c r="D176" s="63">
        <v>1.0074631700000001</v>
      </c>
      <c r="E176" s="63">
        <f>SUM($D$3:D176)</f>
        <v>77.243635835999982</v>
      </c>
      <c r="F176" s="64">
        <v>3.4107434210000002E-2</v>
      </c>
      <c r="G176" s="63">
        <f>SUM($F$3:F176)</f>
        <v>1.0167047272316572</v>
      </c>
      <c r="H176" s="64">
        <v>89.703058084669991</v>
      </c>
      <c r="I176" s="63">
        <f t="shared" si="5"/>
        <v>13.476126975901664</v>
      </c>
    </row>
    <row r="177" spans="1:9">
      <c r="A177" s="61"/>
      <c r="B177" s="70">
        <v>27.507077733586279</v>
      </c>
      <c r="C177" s="62">
        <f t="shared" si="4"/>
        <v>1.750707773358628</v>
      </c>
      <c r="D177" s="63">
        <v>0.84463753900000005</v>
      </c>
      <c r="E177" s="63">
        <f>SUM($D$3:D177)</f>
        <v>78.088273374999986</v>
      </c>
      <c r="F177" s="64">
        <v>3.710338936075324E-2</v>
      </c>
      <c r="G177" s="63">
        <f>SUM($F$3:F177)</f>
        <v>1.0538081165924105</v>
      </c>
      <c r="H177" s="63">
        <v>95.602824074639997</v>
      </c>
      <c r="I177" s="63">
        <f t="shared" si="5"/>
        <v>18.568358816232418</v>
      </c>
    </row>
    <row r="178" spans="1:9">
      <c r="A178" s="61"/>
      <c r="B178" s="70">
        <v>27.485138776253343</v>
      </c>
      <c r="C178" s="62">
        <f t="shared" si="4"/>
        <v>1.7485138776253342</v>
      </c>
      <c r="D178" s="63">
        <v>0.94007800500000005</v>
      </c>
      <c r="E178" s="63">
        <f>SUM($D$3:D178)</f>
        <v>79.028351379999989</v>
      </c>
      <c r="F178" s="64">
        <v>3.9066383486621503E-2</v>
      </c>
      <c r="G178" s="63">
        <f>SUM($F$3:F178)</f>
        <v>1.0928745000790321</v>
      </c>
      <c r="H178" s="63">
        <v>96.43011405915</v>
      </c>
      <c r="I178" s="63">
        <f t="shared" si="5"/>
        <v>18.494637179229045</v>
      </c>
    </row>
    <row r="179" spans="1:9">
      <c r="A179" s="61">
        <v>2023</v>
      </c>
      <c r="B179" s="70">
        <v>28.276162173476418</v>
      </c>
      <c r="C179" s="62">
        <f t="shared" si="4"/>
        <v>1.827616217347642</v>
      </c>
      <c r="D179" s="63">
        <v>0.97479076499999995</v>
      </c>
      <c r="E179" s="63">
        <f>SUM($D$3:D179)</f>
        <v>80.003142144999984</v>
      </c>
      <c r="F179" s="63">
        <v>3.9328317459172889E-2</v>
      </c>
      <c r="G179" s="63">
        <f>SUM($F$3:F179)</f>
        <v>1.1322028175382051</v>
      </c>
      <c r="H179" s="64">
        <v>100.14810005528999</v>
      </c>
      <c r="I179" s="63">
        <f t="shared" si="5"/>
        <v>21.277160727828203</v>
      </c>
    </row>
    <row r="180" spans="1:9">
      <c r="A180" s="61"/>
      <c r="B180" s="70">
        <v>28.298366770234697</v>
      </c>
      <c r="C180" s="62">
        <f t="shared" si="4"/>
        <v>1.8298366770234695</v>
      </c>
      <c r="D180" s="63">
        <v>1.2177642710000001</v>
      </c>
      <c r="E180" s="63">
        <f>SUM($D$3:D180)</f>
        <v>81.220906415999991</v>
      </c>
      <c r="F180" s="63">
        <v>5.5258982974824546E-2</v>
      </c>
      <c r="G180" s="63">
        <f>SUM($F$3:F180)</f>
        <v>1.1874618005130295</v>
      </c>
      <c r="H180" s="64">
        <v>101.39623116897002</v>
      </c>
      <c r="I180" s="63">
        <f t="shared" si="5"/>
        <v>21.362786553483062</v>
      </c>
    </row>
    <row r="181" spans="1:9">
      <c r="A181" s="61"/>
      <c r="B181" s="70">
        <v>28.547259339821967</v>
      </c>
      <c r="C181" s="62">
        <f t="shared" si="4"/>
        <v>1.8547259339821967</v>
      </c>
      <c r="D181" s="63">
        <v>0.97254266099999997</v>
      </c>
      <c r="E181" s="63">
        <f>SUM($D$3:D181)</f>
        <v>82.193449076999997</v>
      </c>
      <c r="F181" s="63">
        <v>6.6611128899039945E-2</v>
      </c>
      <c r="G181" s="63">
        <f>SUM($F$3:F181)</f>
        <v>1.2540729294120694</v>
      </c>
      <c r="H181" s="64">
        <v>103.19897638016</v>
      </c>
      <c r="I181" s="63">
        <f t="shared" si="5"/>
        <v>22.259600232572083</v>
      </c>
    </row>
    <row r="182" spans="1:9">
      <c r="A182" s="61"/>
      <c r="B182" s="70">
        <v>28.825991442703142</v>
      </c>
      <c r="C182" s="62">
        <f t="shared" si="4"/>
        <v>1.8825991442703143</v>
      </c>
      <c r="D182" s="63">
        <v>1.0112242630000001</v>
      </c>
      <c r="E182" s="63">
        <f>SUM($D$3:D182)</f>
        <v>83.204673339999999</v>
      </c>
      <c r="F182" s="63">
        <v>5.7633652555183067E-2</v>
      </c>
      <c r="G182" s="63">
        <f>SUM($F$3:F182)</f>
        <v>1.3117065819672524</v>
      </c>
      <c r="H182" s="64">
        <v>105.16093542462001</v>
      </c>
      <c r="I182" s="63">
        <f t="shared" si="5"/>
        <v>23.267968666587265</v>
      </c>
    </row>
    <row r="183" spans="1:9">
      <c r="A183" s="61"/>
      <c r="B183" s="70">
        <v>29.164862506701343</v>
      </c>
      <c r="C183" s="62">
        <f t="shared" si="4"/>
        <v>1.9164862506701343</v>
      </c>
      <c r="D183" s="63">
        <v>1.062029924</v>
      </c>
      <c r="E183" s="63">
        <f>SUM($D$3:D183)</f>
        <v>84.266703264</v>
      </c>
      <c r="F183" s="63">
        <v>6.0771056447164039E-2</v>
      </c>
      <c r="G183" s="63">
        <f>SUM($F$3:F183)</f>
        <v>1.3724776384144164</v>
      </c>
      <c r="H183" s="64">
        <v>107.40403963278</v>
      </c>
      <c r="I183" s="63">
        <f t="shared" si="5"/>
        <v>24.509814007194421</v>
      </c>
    </row>
    <row r="184" spans="1:9">
      <c r="A184" s="61"/>
      <c r="B184" s="70">
        <v>29.605544175607346</v>
      </c>
      <c r="C184" s="62">
        <f t="shared" si="4"/>
        <v>1.9605544175607346</v>
      </c>
      <c r="D184" s="63">
        <v>1.0829016060000001</v>
      </c>
      <c r="E184" s="63">
        <f>SUM($D$3:D184)</f>
        <v>85.349604870000007</v>
      </c>
      <c r="F184" s="63">
        <v>6.7590158542372644E-2</v>
      </c>
      <c r="G184" s="63">
        <f>SUM($F$3:F184)</f>
        <v>1.440067796956789</v>
      </c>
      <c r="H184" s="64">
        <v>110.04220379633</v>
      </c>
      <c r="I184" s="63">
        <f t="shared" si="5"/>
        <v>26.132666723286775</v>
      </c>
    </row>
    <row r="185" spans="1:9">
      <c r="A185" s="61"/>
      <c r="B185" s="70">
        <v>30.359238091183904</v>
      </c>
      <c r="C185" s="62">
        <f t="shared" si="4"/>
        <v>2.0359238091183904</v>
      </c>
      <c r="D185" s="63">
        <v>1.0545454489999999</v>
      </c>
      <c r="E185" s="63">
        <f>SUM($D$3:D185)</f>
        <v>86.40415031900001</v>
      </c>
      <c r="F185" s="63">
        <v>9.3632307853213789E-2</v>
      </c>
      <c r="G185" s="63">
        <f>SUM($F$3:F185)</f>
        <v>1.5337001048100027</v>
      </c>
      <c r="H185" s="64">
        <v>113.79462618832</v>
      </c>
      <c r="I185" s="63">
        <f t="shared" si="5"/>
        <v>28.924175974129994</v>
      </c>
    </row>
    <row r="186" spans="1:9">
      <c r="A186" s="61"/>
      <c r="B186" s="70">
        <v>30.310763712891465</v>
      </c>
      <c r="C186" s="62">
        <f t="shared" si="4"/>
        <v>2.0310763712891466</v>
      </c>
      <c r="D186" s="63">
        <v>1.0870303859999999</v>
      </c>
      <c r="E186" s="63">
        <f>SUM($D$3:D186)</f>
        <v>87.491180705000005</v>
      </c>
      <c r="F186" s="63">
        <v>0.12179936812178659</v>
      </c>
      <c r="G186" s="63">
        <f>SUM($F$3:F186)</f>
        <v>1.6554994729317893</v>
      </c>
      <c r="H186" s="64">
        <v>114.60328788285001</v>
      </c>
      <c r="I186" s="63">
        <f t="shared" si="5"/>
        <v>28.767606650781801</v>
      </c>
    </row>
    <row r="187" spans="1:9">
      <c r="A187" s="61"/>
      <c r="B187" s="70">
        <v>30.729135379669518</v>
      </c>
      <c r="C187" s="62">
        <f t="shared" si="4"/>
        <v>2.0729135379669517</v>
      </c>
      <c r="D187" s="63">
        <v>1.074444489</v>
      </c>
      <c r="E187" s="63">
        <f>SUM($D$3:D187)</f>
        <v>88.565625194000006</v>
      </c>
      <c r="F187" s="63">
        <v>0.10125773896682537</v>
      </c>
      <c r="G187" s="63">
        <f>SUM($F$3:F187)</f>
        <v>1.7567572118986148</v>
      </c>
      <c r="H187" s="64">
        <v>117.14826695568999</v>
      </c>
      <c r="I187" s="63">
        <f t="shared" si="5"/>
        <v>30.339398973588601</v>
      </c>
    </row>
    <row r="188" spans="1:9">
      <c r="A188" s="61"/>
      <c r="B188" s="70">
        <v>30.762590438290001</v>
      </c>
      <c r="C188" s="62">
        <f t="shared" si="4"/>
        <v>2.0762590438290003</v>
      </c>
      <c r="D188" s="63">
        <v>1.0664483920000001</v>
      </c>
      <c r="E188" s="63">
        <f>SUM($D$3:D188)</f>
        <v>89.632073586000004</v>
      </c>
      <c r="F188" s="63">
        <v>9.3121154281471413E-2</v>
      </c>
      <c r="G188" s="63">
        <f>SUM($F$3:F188)</f>
        <v>1.8498783661800862</v>
      </c>
      <c r="H188" s="64">
        <v>118.26272721194</v>
      </c>
      <c r="I188" s="63">
        <f t="shared" si="5"/>
        <v>30.480531992120092</v>
      </c>
    </row>
    <row r="189" spans="1:9">
      <c r="A189" s="61"/>
      <c r="B189" s="70">
        <v>31.342005014184743</v>
      </c>
      <c r="C189" s="62">
        <f t="shared" si="4"/>
        <v>2.1342005014184742</v>
      </c>
      <c r="D189" s="63">
        <v>1.09830125</v>
      </c>
      <c r="E189" s="63">
        <f>SUM($D$3:D189)</f>
        <v>90.73037483600001</v>
      </c>
      <c r="F189" s="63">
        <v>8.7081662595501888E-2</v>
      </c>
      <c r="G189" s="63">
        <f>SUM($F$3:F189)</f>
        <v>1.9369600287755881</v>
      </c>
      <c r="H189" s="64">
        <v>121.50861355692</v>
      </c>
      <c r="I189" s="63">
        <f t="shared" si="5"/>
        <v>32.715198749695574</v>
      </c>
    </row>
    <row r="190" spans="1:9">
      <c r="A190" s="61"/>
      <c r="B190" s="70">
        <v>32.415770274329375</v>
      </c>
      <c r="C190" s="62">
        <f t="shared" si="4"/>
        <v>2.2415770274329376</v>
      </c>
      <c r="D190" s="63">
        <v>1.1163429030000001</v>
      </c>
      <c r="E190" s="63">
        <f>SUM($D$3:D190)</f>
        <v>91.846717739000013</v>
      </c>
      <c r="F190" s="63">
        <v>8.7599354909095123E-2</v>
      </c>
      <c r="G190" s="63">
        <f>SUM($F$3:F190)</f>
        <v>2.0245593836846831</v>
      </c>
      <c r="H190" s="64">
        <v>126.6843029083</v>
      </c>
      <c r="I190" s="63">
        <f t="shared" si="5"/>
        <v>36.86214455298466</v>
      </c>
    </row>
    <row r="191" spans="1:9">
      <c r="A191" s="61">
        <v>2024</v>
      </c>
      <c r="B191" s="70">
        <v>32.664417162903923</v>
      </c>
      <c r="C191" s="62">
        <f t="shared" si="4"/>
        <v>2.2664417162903923</v>
      </c>
      <c r="D191" s="63">
        <v>1.1251494479999999</v>
      </c>
      <c r="E191" s="63">
        <f>SUM($D$3:D191)</f>
        <v>92.971867187000015</v>
      </c>
      <c r="F191" s="63">
        <v>9.377769669109022E-2</v>
      </c>
      <c r="G191" s="63">
        <f>SUM($F$3:F191)</f>
        <v>2.1183370803757735</v>
      </c>
      <c r="H191" s="64">
        <v>128.69971229335002</v>
      </c>
      <c r="I191" s="63">
        <f t="shared" si="5"/>
        <v>37.84618218672577</v>
      </c>
    </row>
    <row r="192" spans="1:9">
      <c r="A192" s="61"/>
      <c r="B192" s="70">
        <v>32.804649262980334</v>
      </c>
      <c r="C192" s="62">
        <f t="shared" si="4"/>
        <v>2.2804649262980332</v>
      </c>
      <c r="D192" s="63">
        <v>1.26293517</v>
      </c>
      <c r="E192" s="63">
        <f>SUM($D$3:D192)</f>
        <v>94.234802357000021</v>
      </c>
      <c r="F192" s="63">
        <v>0.10803942006482591</v>
      </c>
      <c r="G192" s="63">
        <f>SUM($F$3:F192)</f>
        <v>2.2263765004405993</v>
      </c>
      <c r="H192" s="64">
        <v>130.40741688988001</v>
      </c>
      <c r="I192" s="63">
        <f t="shared" si="5"/>
        <v>38.398991033320598</v>
      </c>
    </row>
    <row r="193" spans="1:9">
      <c r="A193" s="61"/>
      <c r="B193" s="70">
        <v>33.59037155800241</v>
      </c>
      <c r="C193" s="62">
        <f t="shared" si="4"/>
        <v>2.359037155800241</v>
      </c>
      <c r="D193" s="63">
        <v>1.4558970410000003</v>
      </c>
      <c r="E193" s="63">
        <f>SUM($D$3:D193)</f>
        <v>95.690699398000021</v>
      </c>
      <c r="F193" s="63">
        <v>0.10517561749125641</v>
      </c>
      <c r="G193" s="63">
        <f>SUM($F$3:F193)</f>
        <v>2.3315521179318557</v>
      </c>
      <c r="H193" s="64">
        <v>134.89163272905</v>
      </c>
      <c r="I193" s="63">
        <f t="shared" si="5"/>
        <v>41.532485448981845</v>
      </c>
    </row>
    <row r="194" spans="1:9">
      <c r="A194" s="61"/>
      <c r="B194" s="70">
        <v>33.384353135294297</v>
      </c>
      <c r="C194" s="62">
        <f t="shared" si="4"/>
        <v>2.3384353135294296</v>
      </c>
      <c r="D194" s="63">
        <v>1.4542619830000001</v>
      </c>
      <c r="E194" s="63">
        <f>SUM($D$3:D194)</f>
        <v>97.144961381000016</v>
      </c>
      <c r="F194" s="63">
        <v>0.10921465461798278</v>
      </c>
      <c r="G194" s="63">
        <f>SUM($F$3:F194)</f>
        <v>2.4407667725498383</v>
      </c>
      <c r="H194" s="64">
        <v>135.42199078920001</v>
      </c>
      <c r="I194" s="63">
        <f t="shared" si="5"/>
        <v>40.717796180749829</v>
      </c>
    </row>
    <row r="195" spans="1:9">
      <c r="A195" s="61"/>
      <c r="B195" s="70">
        <v>33.977994807931537</v>
      </c>
      <c r="C195" s="62">
        <f t="shared" si="4"/>
        <v>2.3977994807931537</v>
      </c>
      <c r="D195" s="63">
        <v>1.575937618</v>
      </c>
      <c r="E195" s="63">
        <f>SUM($D$3:D195)</f>
        <v>98.720898999000013</v>
      </c>
      <c r="F195" s="63">
        <v>8.6181449376120767E-2</v>
      </c>
      <c r="G195" s="63">
        <f>SUM($F$3:F195)</f>
        <v>2.5269482219259589</v>
      </c>
      <c r="H195" s="64">
        <v>139.31215508387001</v>
      </c>
      <c r="I195" s="63">
        <f t="shared" si="5"/>
        <v>43.118204306795946</v>
      </c>
    </row>
    <row r="196" spans="1:9">
      <c r="A196" s="61"/>
      <c r="B196" s="70">
        <v>34.57054972834019</v>
      </c>
      <c r="C196" s="62">
        <f t="shared" ref="C196:C202" si="6">B196/10-1</f>
        <v>2.457054972834019</v>
      </c>
      <c r="D196" s="63">
        <v>1.568750839</v>
      </c>
      <c r="E196" s="63">
        <f>SUM($D$3:D196)</f>
        <v>100.28964983800002</v>
      </c>
      <c r="F196" s="63">
        <v>8.3821236072448804E-2</v>
      </c>
      <c r="G196" s="63">
        <f>SUM($F$3:F196)</f>
        <v>2.6107694579984075</v>
      </c>
      <c r="H196" s="64">
        <v>143.23277781258997</v>
      </c>
      <c r="I196" s="63">
        <f t="shared" ref="I196:I202" si="7">H196+G196-E196</f>
        <v>45.553897432588357</v>
      </c>
    </row>
    <row r="197" spans="1:9">
      <c r="A197" s="61"/>
      <c r="B197" s="70">
        <v>35.085363694070466</v>
      </c>
      <c r="C197" s="62">
        <f t="shared" si="6"/>
        <v>2.5085363694070466</v>
      </c>
      <c r="D197" s="63">
        <v>1.5653048139999997</v>
      </c>
      <c r="E197" s="63">
        <f>SUM($D$3:D197)</f>
        <v>101.85495465200002</v>
      </c>
      <c r="F197" s="63">
        <v>0.10638159348820624</v>
      </c>
      <c r="G197" s="63">
        <f>SUM($F$3:F197)</f>
        <v>2.717151051486614</v>
      </c>
      <c r="H197" s="64">
        <v>146.82231844027001</v>
      </c>
      <c r="I197" s="63">
        <f t="shared" si="7"/>
        <v>47.684514839756602</v>
      </c>
    </row>
    <row r="198" spans="1:9">
      <c r="A198" s="61"/>
      <c r="B198" s="70">
        <v>35.109729712617764</v>
      </c>
      <c r="C198" s="62">
        <f t="shared" si="6"/>
        <v>2.5109729712617765</v>
      </c>
      <c r="D198" s="63">
        <v>1.5754389639999999</v>
      </c>
      <c r="E198" s="63">
        <f>SUM($D$3:D198)</f>
        <v>103.43039361600002</v>
      </c>
      <c r="F198" s="63">
        <v>9.0411699534120454E-2</v>
      </c>
      <c r="G198" s="63">
        <f>SUM($F$3:F198)</f>
        <v>2.8075627510207344</v>
      </c>
      <c r="H198" s="64">
        <v>148.42005735864998</v>
      </c>
      <c r="I198" s="63">
        <f t="shared" si="7"/>
        <v>47.797226493670692</v>
      </c>
    </row>
    <row r="199" spans="1:9">
      <c r="A199" s="61"/>
      <c r="B199" s="70">
        <v>35.10217904582953</v>
      </c>
      <c r="C199" s="62">
        <f t="shared" si="6"/>
        <v>2.5102179045829529</v>
      </c>
      <c r="D199" s="63">
        <v>1.5823922720000001</v>
      </c>
      <c r="E199" s="63">
        <f>SUM($D$3:D199)</f>
        <v>105.01278588800002</v>
      </c>
      <c r="F199" s="63">
        <v>7.4001499662635001E-2</v>
      </c>
      <c r="G199" s="63">
        <f>SUM($F$3:F199)</f>
        <v>2.8815642506833692</v>
      </c>
      <c r="H199" s="64">
        <v>149.91456632604002</v>
      </c>
      <c r="I199" s="63">
        <f t="shared" si="7"/>
        <v>47.783344688723361</v>
      </c>
    </row>
    <row r="200" spans="1:9">
      <c r="A200" s="61"/>
      <c r="B200" s="70">
        <v>34.81368105745792</v>
      </c>
      <c r="C200" s="62">
        <f t="shared" si="6"/>
        <v>2.4813681057457919</v>
      </c>
      <c r="D200" s="63">
        <v>1.5467213909999999</v>
      </c>
      <c r="E200" s="63">
        <f>SUM($D$3:D200)</f>
        <v>106.55950727900003</v>
      </c>
      <c r="F200" s="63">
        <v>0.10324318682617283</v>
      </c>
      <c r="G200" s="63">
        <f>SUM($F$3:F200)</f>
        <v>2.9848074375095419</v>
      </c>
      <c r="H200" s="64">
        <v>150.12335588179999</v>
      </c>
      <c r="I200" s="63">
        <f t="shared" si="7"/>
        <v>46.54865604030951</v>
      </c>
    </row>
    <row r="201" spans="1:9">
      <c r="A201" s="61"/>
      <c r="B201" s="70">
        <v>34.049358524165712</v>
      </c>
      <c r="C201" s="62">
        <f t="shared" si="6"/>
        <v>2.4049358524165712</v>
      </c>
      <c r="D201" s="63">
        <v>1.589320193</v>
      </c>
      <c r="E201" s="63">
        <f>SUM($D$3:D201)</f>
        <v>108.14882747200004</v>
      </c>
      <c r="F201" s="63">
        <v>8.7847599152491102E-2</v>
      </c>
      <c r="G201" s="63">
        <f>SUM($F$3:F201)</f>
        <v>3.0726550366620331</v>
      </c>
      <c r="H201" s="64">
        <v>148.32784896562001</v>
      </c>
      <c r="I201" s="63">
        <f t="shared" si="7"/>
        <v>43.251676530282012</v>
      </c>
    </row>
    <row r="202" spans="1:9">
      <c r="A202" s="61"/>
      <c r="B202" s="70">
        <v>34.275450912129344</v>
      </c>
      <c r="C202" s="62">
        <f t="shared" si="6"/>
        <v>2.4275450912129344</v>
      </c>
      <c r="D202" s="63">
        <v>1.5959961499999999</v>
      </c>
      <c r="E202" s="63">
        <f>SUM($D$3:D202)</f>
        <v>109.74482362200004</v>
      </c>
      <c r="F202" s="83">
        <v>8.83640952137663E-2</v>
      </c>
      <c r="G202" s="63">
        <f>SUM($F$3:F202)</f>
        <v>3.1610191318757992</v>
      </c>
      <c r="H202" s="64">
        <v>150.84922838136001</v>
      </c>
      <c r="I202" s="63">
        <f t="shared" si="7"/>
        <v>44.26542389123577</v>
      </c>
    </row>
  </sheetData>
  <pageMargins left="0.7" right="0.7" top="0.75" bottom="0.75" header="0.3" footer="0.3"/>
  <pageSetup orientation="portrait" r:id="rId1"/>
  <ignoredErrors>
    <ignoredError sqref="E4:E184 G4:G180 G181:G184 E185:E188 G185:G189 E189:E201 G190:G2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participanti</vt:lpstr>
      <vt:lpstr>contributii</vt:lpstr>
      <vt:lpstr>activ net</vt:lpstr>
      <vt:lpstr>investitii</vt:lpstr>
      <vt:lpstr>unitatea de fond</vt:lpstr>
      <vt:lpstr>plati realizate</vt:lpstr>
      <vt:lpstr>performanta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2017-12-27T10:03:00Z</dcterms:created>
  <dcterms:modified xsi:type="dcterms:W3CDTF">2025-01-21T07:13:51Z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